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9990" windowHeight="6000" activeTab="0"/>
  </bookViews>
  <sheets>
    <sheet name="Приложение9" sheetId="1" r:id="rId1"/>
  </sheets>
  <definedNames/>
  <calcPr calcId="124519"/>
</workbook>
</file>

<file path=xl/sharedStrings.xml><?xml version="1.0" encoding="utf-8"?>
<sst xmlns="http://schemas.openxmlformats.org/spreadsheetml/2006/main" count="1321" uniqueCount="369">
  <si>
    <t>'Наименование бюджетополучателей и расходов бюджетной классификации</t>
  </si>
  <si>
    <t>Расп</t>
  </si>
  <si>
    <t>ФКР</t>
  </si>
  <si>
    <t>ЦС</t>
  </si>
  <si>
    <t>ВР</t>
  </si>
  <si>
    <t>Администрация Белозерского района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</si>
  <si>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</si>
  <si>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</si>
  <si>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</si>
  <si>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Фонд компенсаций</t>
  </si>
  <si>
    <t>Государственная регистрация актов гражданского состояния</t>
  </si>
  <si>
    <t>НАЦИОНАЛЬНАЯ ЭКОНОМИКА</t>
  </si>
  <si>
    <t>Сельское хозяйство и рыболовство</t>
  </si>
  <si>
    <t>ОБРАЗОВАНИЕ</t>
  </si>
  <si>
    <t>Молодежная политика и оздоровление детей</t>
  </si>
  <si>
    <t>СОЦИАЛЬНАЯ ПОЛИТИКА</t>
  </si>
  <si>
    <t>Районные целевые программы</t>
  </si>
  <si>
    <t>МУ Отдел культуры Администрации Белозерского района</t>
  </si>
  <si>
    <t>Общее образование</t>
  </si>
  <si>
    <t>Культура</t>
  </si>
  <si>
    <t>Дошкольное образование</t>
  </si>
  <si>
    <t>Школы - детские сады, школы начальные, неполные средние и средние</t>
  </si>
  <si>
    <t>Другие вопросы в области образования</t>
  </si>
  <si>
    <t>Коммунальное хозяйство</t>
  </si>
  <si>
    <t>Резервные фонды</t>
  </si>
  <si>
    <t>Другие вопросы в области социальной политики</t>
  </si>
  <si>
    <t>Мероприятия в области социальной политики</t>
  </si>
  <si>
    <t>0100</t>
  </si>
  <si>
    <t>0103</t>
  </si>
  <si>
    <t>0104</t>
  </si>
  <si>
    <t>0300</t>
  </si>
  <si>
    <t>0400</t>
  </si>
  <si>
    <t>0405</t>
  </si>
  <si>
    <t>0500</t>
  </si>
  <si>
    <t>0700</t>
  </si>
  <si>
    <t>0707</t>
  </si>
  <si>
    <t>0705</t>
  </si>
  <si>
    <t>0702</t>
  </si>
  <si>
    <t>0800</t>
  </si>
  <si>
    <t>0801</t>
  </si>
  <si>
    <t>0701</t>
  </si>
  <si>
    <t>0709</t>
  </si>
  <si>
    <t>0502</t>
  </si>
  <si>
    <t>0106</t>
  </si>
  <si>
    <t>0010000</t>
  </si>
  <si>
    <t>0700000</t>
  </si>
  <si>
    <t>1000</t>
  </si>
  <si>
    <t>0102</t>
  </si>
  <si>
    <t>Глава муниципального образования</t>
  </si>
  <si>
    <t>Другие общегосударственные вопросы</t>
  </si>
  <si>
    <t>1004</t>
  </si>
  <si>
    <t>1101</t>
  </si>
  <si>
    <t>098</t>
  </si>
  <si>
    <t>062</t>
  </si>
  <si>
    <t>1006</t>
  </si>
  <si>
    <t>Образование</t>
  </si>
  <si>
    <t>7950000</t>
  </si>
  <si>
    <t>Финансовый отдел администрации Белозерского района</t>
  </si>
  <si>
    <t>0020400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</si>
  <si>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</si>
  <si>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</si>
  <si>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</si>
  <si>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</si>
  <si>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Депутаты представительного органа местного самоуправления</t>
  </si>
  <si>
    <t>0020000</t>
  </si>
  <si>
    <t>Руководство и упрравление в сфере установленных функций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</si>
  <si>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</si>
  <si>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расходы</t>
  </si>
  <si>
    <t>013</t>
  </si>
  <si>
    <t>Резервные фонды местных администраций</t>
  </si>
  <si>
    <t>0700500</t>
  </si>
  <si>
    <t>0013800</t>
  </si>
  <si>
    <t>Выполнение функций бюджетными учреждениями</t>
  </si>
  <si>
    <t>001</t>
  </si>
  <si>
    <t>Проведение мероприятий для детей и молодежи</t>
  </si>
  <si>
    <t>Физическая культура и спорт</t>
  </si>
  <si>
    <t>Реалицация государственных функций в области социальной политики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</si>
  <si>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</si>
  <si>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</si>
  <si>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</si>
  <si>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Прочие дотации</t>
  </si>
  <si>
    <t>Поддержка мер по обеспечению сбаласированности бюджетов</t>
  </si>
  <si>
    <t>007</t>
  </si>
  <si>
    <t>0013600</t>
  </si>
  <si>
    <t>009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</si>
  <si>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</si>
  <si>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</si>
  <si>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0412</t>
  </si>
  <si>
    <t>Охрана семьи и детства</t>
  </si>
  <si>
    <t>7950301</t>
  </si>
  <si>
    <t>Ведомственная структура расходов бюджета Белозерского района</t>
  </si>
  <si>
    <t>0021200</t>
  </si>
  <si>
    <t>ЖИЛИЩНО-КОММУНАЛЬНОЕ ХОЗЯЙСТВО</t>
  </si>
  <si>
    <t>078</t>
  </si>
  <si>
    <t>900</t>
  </si>
  <si>
    <t>5140000</t>
  </si>
  <si>
    <t>Итого</t>
  </si>
  <si>
    <t>0409</t>
  </si>
  <si>
    <t>Иные межбюджетные трансферты</t>
  </si>
  <si>
    <t>017</t>
  </si>
  <si>
    <t>Выполнение функций  органами местного самоуправления</t>
  </si>
  <si>
    <t>019</t>
  </si>
  <si>
    <t>5140500</t>
  </si>
  <si>
    <t>Президиум Белозерского районного Совета  ветеранов войны и труда</t>
  </si>
  <si>
    <t>Субсидии некоммерческим организациям</t>
  </si>
  <si>
    <t>1400</t>
  </si>
  <si>
    <t>1401</t>
  </si>
  <si>
    <t>Иные дотации</t>
  </si>
  <si>
    <t>1402</t>
  </si>
  <si>
    <t>0804</t>
  </si>
  <si>
    <t>0113</t>
  </si>
  <si>
    <t>Мероприятия в области коммунального хозяйства</t>
  </si>
  <si>
    <t>Исполнение государственных полномочий по содержанию органов опеки и попечительства</t>
  </si>
  <si>
    <t>4400200</t>
  </si>
  <si>
    <t>0203</t>
  </si>
  <si>
    <t>Исполнение государственных полномочий по хранению,  комплектованию , учету и использованию Архивного Фонда Курганской области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</si>
  <si>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</si>
  <si>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0900200</t>
  </si>
  <si>
    <t>Комплектование книжных фондов библиотек муниципальных образований и государственных бибилиотек городов Москвы и Санкт- Петербурга</t>
  </si>
  <si>
    <t>Мероприятия в области физической культуры и спорта</t>
  </si>
  <si>
    <t>Региональные целевые программы</t>
  </si>
  <si>
    <t>5220000</t>
  </si>
  <si>
    <t>0111</t>
  </si>
  <si>
    <t>Дотации  на выравнивание бюджетной обеспеченности  субъектов Российской Федерации и муниципальных образований</t>
  </si>
  <si>
    <t>Межбюджетные трансферты ,передаваемые бюджетам муниципальных образований на осуществление части полномочий по решению вопросов местного значения в соответствии заключенными соглашениями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</si>
  <si>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</si>
  <si>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Росиийской Федерации и органов местного самоуправления</t>
  </si>
  <si>
    <t>5210000</t>
  </si>
  <si>
    <t>5210201</t>
  </si>
  <si>
    <t>5210217</t>
  </si>
  <si>
    <t>Осуществление государственных полномочий по решению вопросов организации  и ведения регистра муниципальных правовых актов Курганской область</t>
  </si>
  <si>
    <t>5210218</t>
  </si>
  <si>
    <t>5210222</t>
  </si>
  <si>
    <t>Социальная политика</t>
  </si>
  <si>
    <t>Межбюджетные трансферты</t>
  </si>
  <si>
    <t>0900000</t>
  </si>
  <si>
    <t>Физическая культура</t>
  </si>
  <si>
    <t>Межбюджетные трансферты общего характера бюджетам субъектов Российской Федерации и муниципальным образованиям</t>
  </si>
  <si>
    <t>Оценка недвижимости , признание  прав и регулирование отношений по государственной и муниципальной собственности</t>
  </si>
  <si>
    <t>5200900</t>
  </si>
  <si>
    <t>Ежемесячное денежное вознаграждение за классное руководство</t>
  </si>
  <si>
    <t>Субсидии на организацию отдыха детей в лагерях дневного пребывания в каникулярное время</t>
  </si>
  <si>
    <t>Субсидии на организацию отдыха детей в загородных оздоровительных лагерях в каникулярное время</t>
  </si>
  <si>
    <t>Субсидии на организацию отдыха детей, находящихся в трудной жизненной ситуацией в лагерях дневного пребыванияя в каникулярное время</t>
  </si>
  <si>
    <t>Муниципальное учреждение Отдел народного образования Администрации Белозерского района</t>
  </si>
  <si>
    <t>0309</t>
  </si>
  <si>
    <t>Защита населения и  территории от чрезвычайных ситуаций природного и техногенного характера, гражданская оборона</t>
  </si>
  <si>
    <t>2026700</t>
  </si>
  <si>
    <t>Реализация государственной политики в области приватизации и управления государственной и муниципальной собственности</t>
  </si>
  <si>
    <t>Выполнение функций казенными учреждениями</t>
  </si>
  <si>
    <t>Реализация других функций связанных с обеспечением национальной безопасности и правоохранительной деятельности</t>
  </si>
  <si>
    <t>Комплексная  программа Белозерского района в сфере  культуры на  2011-2013 годы</t>
  </si>
  <si>
    <t>7950300</t>
  </si>
  <si>
    <t>Обеспечение деятельности музыкальных школ</t>
  </si>
  <si>
    <t>КУЛЬТУРА, КИНЕМАТОГРАФИЯ</t>
  </si>
  <si>
    <t>Учреждения культуры и мероприятия в сфере культуры и кинематографии</t>
  </si>
  <si>
    <t>Обеспечение деятельности Домов культуры</t>
  </si>
  <si>
    <t>Обеспечение деятельности музеев</t>
  </si>
  <si>
    <t>Обеспечение деятельности библиотек</t>
  </si>
  <si>
    <t>Другие вопросы в области культуры, кинематографии</t>
  </si>
  <si>
    <t>Комплексная программа  Белозерского района в сфере культуры на 2011-2013 годы</t>
  </si>
  <si>
    <t>950</t>
  </si>
  <si>
    <t>Обеспечение деятельности централизованных бухгалтерий</t>
  </si>
  <si>
    <t>Обеспечение деятельности Финансового отдела Администрации Белозерского района</t>
  </si>
  <si>
    <t>Общеэкономические вопросы</t>
  </si>
  <si>
    <t>Районная целевая программа " Содействие занятости населения  Белозерского района на 2013 - 2015 годы"</t>
  </si>
  <si>
    <t>0401</t>
  </si>
  <si>
    <t>Комплексная программа Курганской области в сфере образования и молодежной политики на 2011-2013 годы</t>
  </si>
  <si>
    <t>5221100</t>
  </si>
  <si>
    <t>Расходы на осуществление доплат отдельным категориям педагогических работников муниципальных дошкольных образовательных учреждений и образовательных учреждений для детей дошкольного и младшего школьного возраста</t>
  </si>
  <si>
    <t>5221143</t>
  </si>
  <si>
    <t>Субсидии на обеспечение питанием обучающихся общеобразовательных учреждений</t>
  </si>
  <si>
    <t>Фонд софинансирования</t>
  </si>
  <si>
    <t>Комплексная программа Курганской области в сфере образования и молодежной политики на 2011 - 2013 годы</t>
  </si>
  <si>
    <t xml:space="preserve">  Реализация государственного стандарта общего образования  на оплату труда работников общеобразовательных учреждений</t>
  </si>
  <si>
    <t xml:space="preserve"> Реализация государственного стандарта общего образования на обеспечение учебного процесса</t>
  </si>
  <si>
    <t>Реализация государственного стандарта общего образования на  повышение заработной платы учителей общеобразовательных учреждений до средней в экономике</t>
  </si>
  <si>
    <t>Выплата ежемесячного денежного вознаграждения за классное руководство</t>
  </si>
  <si>
    <t>Профессиональная подготовка, переподготовка и повышение квалификации</t>
  </si>
  <si>
    <t>Комплексная программа  Курганской области в сфере образования и молодежной политики на 2011 - 2013 годы</t>
  </si>
  <si>
    <t>в тыс.руб.</t>
  </si>
  <si>
    <t>5210200</t>
  </si>
  <si>
    <t>Исполнение  государственных полномочий по созданию  административных  комиссий</t>
  </si>
  <si>
    <t>Исполнение  государственных полномочий по образованию комиссий по делам несовершеннолетних и защите их прав</t>
  </si>
  <si>
    <t>5210219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</si>
  <si>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</si>
  <si>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</si>
  <si>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Расходы на проведение районных конкурсов и мероприятий</t>
  </si>
  <si>
    <t>0920000</t>
  </si>
  <si>
    <t>0920300</t>
  </si>
  <si>
    <t>0920312</t>
  </si>
  <si>
    <t>Субсидии на проектирование , строительство, капитальный ремонт, ремонт и содержание автомобильных дорог общего пользования местного значения Курганской области</t>
  </si>
  <si>
    <t>5224650</t>
  </si>
  <si>
    <t>5224640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</si>
  <si>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</si>
  <si>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Целевая программа" О развитии и поддержке малого и среднего  предпринимательства в Белозерском районе на 2012 - 2014 годы"</t>
  </si>
  <si>
    <t xml:space="preserve"> Целевая программа "Реализация государственной  молодежной политики на территории Белозерского района в 2012-2015 годах "</t>
  </si>
  <si>
    <t xml:space="preserve"> Целевая программа " Развитие физической культуры и спорта в Белозерском районе на 2011-2015 годы"</t>
  </si>
  <si>
    <t>Целевая программа " Здоровое питание школьников в общеобразовательных учреждениях Белозерского райоа на 2011 - 2014 годы "</t>
  </si>
  <si>
    <t>Целевая программа Курганской области " Здоровое питание школьников в общеобразовательных учреждениях Курганской области на 2010-2014 годы "</t>
  </si>
  <si>
    <t xml:space="preserve"> Целевая программа Курганской области " Организация и обеспечение отдыха и оздоровление детей на 2011 - 2013 годы "</t>
  </si>
  <si>
    <t>Целевая программа " Одаренные дети"</t>
  </si>
  <si>
    <t>НАЦИОНАЛЬНАЯ ОБОРОНА</t>
  </si>
  <si>
    <t>Мобилизационная и вневойсковая подготовка</t>
  </si>
  <si>
    <t>0200</t>
  </si>
  <si>
    <t>Осуществление первичного воинского учета на территориях, где отсутствуют военные комиссариаты</t>
  </si>
  <si>
    <t>Ведомственные целевые программы</t>
  </si>
  <si>
    <t>010</t>
  </si>
  <si>
    <t>Целевая прорамма функционирования  Финансового отдела Администрации Белозерского района на 2012-2014 годы</t>
  </si>
  <si>
    <t>5220700</t>
  </si>
  <si>
    <t>5220710</t>
  </si>
  <si>
    <t>5221101</t>
  </si>
  <si>
    <t>5221102</t>
  </si>
  <si>
    <t>5221103</t>
  </si>
  <si>
    <t>5221113</t>
  </si>
  <si>
    <t>Организация  повышения  квалификации педагогических работников муниципальных образовательных учреждений</t>
  </si>
  <si>
    <t>5221145</t>
  </si>
  <si>
    <t>Школы -детские сады, школы начальные, неполные средние и средние</t>
  </si>
  <si>
    <t>5222600</t>
  </si>
  <si>
    <t>5222604</t>
  </si>
  <si>
    <t>5222605</t>
  </si>
  <si>
    <t>5222606</t>
  </si>
  <si>
    <t>5221198</t>
  </si>
  <si>
    <t>Социальная помощь</t>
  </si>
  <si>
    <t>Федеральный закон от 19 мая 1995 года № 81-ФЗ " О государственных пособиях гражданам,имеющим детей"</t>
  </si>
  <si>
    <t>5050000</t>
  </si>
  <si>
    <t>5050500</t>
  </si>
  <si>
    <t xml:space="preserve">Выплата единовременного пособия при всех формах устройства детей, лишенных родительского попечения, в семью </t>
  </si>
  <si>
    <t>5050502</t>
  </si>
  <si>
    <t>Комплексная программа  Курганской области в сфере образования и молодежной политики на 2011 - 2013 года</t>
  </si>
  <si>
    <t>5221105</t>
  </si>
  <si>
    <t>Содержание детей в приемных семьях</t>
  </si>
  <si>
    <t>5221106</t>
  </si>
  <si>
    <t xml:space="preserve">Выплата вознаграждения опекунам (попечителям),приемным родителям </t>
  </si>
  <si>
    <t>5221107</t>
  </si>
  <si>
    <t>Содержание детей в семьях опекунов (попечителей)</t>
  </si>
  <si>
    <t>5221108</t>
  </si>
  <si>
    <t>Федеральный закон от 21 декабря 1996 года № 159- ФЗ " О дополнительных гарантиях по социальной поддержке детей- сирот и детей, оставшихся без попечения родителей "</t>
  </si>
  <si>
    <t>5052100</t>
  </si>
  <si>
    <t>Обеспечение 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</si>
  <si>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5052104</t>
  </si>
  <si>
    <t>Целевая программа  Курганской области " Развитие жилищного строительства в Курганской области на 2011-2015 годы "</t>
  </si>
  <si>
    <t>5226100</t>
  </si>
  <si>
    <t>5226102</t>
  </si>
  <si>
    <t xml:space="preserve">Реализация государственных функций, связанных с общегосударственным управлением </t>
  </si>
  <si>
    <t>Резерв на повышение заработной платы работникам бюджетной сферы</t>
  </si>
  <si>
    <t>0920315</t>
  </si>
  <si>
    <t>Реконструкция здания под библиотеку</t>
  </si>
  <si>
    <t>Софинансирование  объектов капитального строительства собственности муниципальных образований</t>
  </si>
  <si>
    <t>Дорожное хозяйство ( дорожные фонды)</t>
  </si>
  <si>
    <t>Региональные целевые прграммы</t>
  </si>
  <si>
    <t>Целевая программа Курганской области " Совершенствование и развитие автомобильных дорог Курганской области на период до 2020 года"</t>
  </si>
  <si>
    <t>5224600</t>
  </si>
  <si>
    <t xml:space="preserve"> Целевая программа "Энергосбережение и повышение энергетической эффективности в бюджетной сфере и коммунальном хозяйстве на 2010-2015 годы "</t>
  </si>
  <si>
    <t>7950200</t>
  </si>
  <si>
    <t>7950201</t>
  </si>
  <si>
    <t>7950100</t>
  </si>
  <si>
    <t>7950102</t>
  </si>
  <si>
    <t>7950400</t>
  </si>
  <si>
    <t>7950401</t>
  </si>
  <si>
    <t>7950500</t>
  </si>
  <si>
    <t>7950501</t>
  </si>
  <si>
    <t>020</t>
  </si>
  <si>
    <t>7950600</t>
  </si>
  <si>
    <t>7950601</t>
  </si>
  <si>
    <t>7950502</t>
  </si>
  <si>
    <t>7950503</t>
  </si>
  <si>
    <t>7950504</t>
  </si>
  <si>
    <t>7950505</t>
  </si>
  <si>
    <t>7950506</t>
  </si>
  <si>
    <t>7950507</t>
  </si>
  <si>
    <t>7950700</t>
  </si>
  <si>
    <t>7950701</t>
  </si>
  <si>
    <t>7950800</t>
  </si>
  <si>
    <t>7950801</t>
  </si>
  <si>
    <t>7950900</t>
  </si>
  <si>
    <t>7950901</t>
  </si>
  <si>
    <t>7951000</t>
  </si>
  <si>
    <t>7951001</t>
  </si>
  <si>
    <t>7950902</t>
  </si>
  <si>
    <t>7950903</t>
  </si>
  <si>
    <t>Целевая программа  " Энергосбережение и повышение энергетической  эффективности в бюджетной сфере и жилищно- коммунальном хозяйстве на 2010- 2015 годы "</t>
  </si>
  <si>
    <t>Выполнение функций  казенными учреждениями</t>
  </si>
  <si>
    <t>7950103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</si>
  <si>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комбинаты,логопедические пункты</t>
  </si>
  <si>
    <t>7950904</t>
  </si>
  <si>
    <t>7950905</t>
  </si>
  <si>
    <t>7951100</t>
  </si>
  <si>
    <t>7951101</t>
  </si>
  <si>
    <t>7960000</t>
  </si>
  <si>
    <t>7960100</t>
  </si>
  <si>
    <t>7960101</t>
  </si>
  <si>
    <t>Ведомственная целевая программа Финансового отдела Администрации Белозерского района " Обеспечение сбалансированности бюджетной системы Белозерского района на 2013 год и на плановый период 2014 и 2015 годов"</t>
  </si>
  <si>
    <t xml:space="preserve"> Ведомственная целевая программа  Финансового отдела Администрации Белозерского района " Обеспечение сбалансированности бюджетной системы Белозерского района на 2013 год и на плановый период 2014 и 2015 годов"</t>
  </si>
  <si>
    <t>7960102</t>
  </si>
  <si>
    <t>7950101</t>
  </si>
  <si>
    <t>Целевая программа " Развитие образования и реализация государственной молодежной политики в Белозерском  районе на 2011 - 2015 годы."</t>
  </si>
  <si>
    <t>Программа развития муниципального казенного учреждения "Детский оздоровительный лагерь имени Алеши Рогачева " на 2013 - 2015 годы.</t>
  </si>
  <si>
    <t>7951300</t>
  </si>
  <si>
    <t>7951301</t>
  </si>
  <si>
    <t>Комплексная программа Белозерского района "Развитие агропромышленного комплекса  в Белозерском районе на 2013 - 2020 годы"</t>
  </si>
  <si>
    <t>Мероприятия в области сельского хозяйства</t>
  </si>
  <si>
    <t>7951400</t>
  </si>
  <si>
    <t>7951401</t>
  </si>
  <si>
    <t>Целевая программа " Развитие дошкольного в Белозерском районе на период 2013 - 2014 годы"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</si>
  <si>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заключенными соглашениями</t>
  </si>
  <si>
    <t>Целевая программа " Развитие дошкольного образования в Белозерском районе на период 2013- 2014 годы"</t>
  </si>
  <si>
    <t xml:space="preserve"> Целевая программа " Развитие образования и реализация государственной молодежной политики в Белозерском районе на 2011-2015годы"</t>
  </si>
  <si>
    <t xml:space="preserve"> Целевая программа " Развитие образования и реализация государственной молодежной политики в Белозерском районе на 2011-2015годы."</t>
  </si>
  <si>
    <t>7950802</t>
  </si>
  <si>
    <t>7950906</t>
  </si>
  <si>
    <t>Целевая программа "Развитие образования и реализация государственной молодежной политики в Белозерском районе в 2011- 2015 годы"</t>
  </si>
  <si>
    <t>Целевая программа " Развитие образования и реализация государственной молодежной политики в Белозерском районе в 2011-2015годы"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</si>
  <si>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</t>
  </si>
  <si>
    <t>Однократное предоставление детям - сиротам и детям, оставшимся без попечения родителей, лицам из числа детей - сирот и детей, оставшихся без попечения родителей, благоустроенных жилых помещений специализированного жилищного фонда по договорам найма специа</t>
  </si>
  <si>
    <t>Выплата родителям ( законным представителям ) компенсации части платы, взимаемой за содержание детей в государственных, муниципальных образовательных учреждениях и иных образовательных учреждениях, реализующих основную общеобразовательную программу дошкол</t>
  </si>
  <si>
    <t>план на 2013 год</t>
  </si>
  <si>
    <t>исполнено</t>
  </si>
  <si>
    <t>% исполнения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</si>
  <si>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</si>
  <si>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1003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</si>
  <si>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</si>
  <si>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лицам,проживающим и работающим в сельской местности и в рабочих поселках (поселках городского типа)</t>
  </si>
  <si>
    <t>0000000</t>
  </si>
  <si>
    <t>5210221</t>
  </si>
  <si>
    <t>Социальные выплаты по публичным нормативным обязательствам</t>
  </si>
  <si>
    <t>985</t>
  </si>
  <si>
    <t>986</t>
  </si>
  <si>
    <t>7951200</t>
  </si>
  <si>
    <t>7951201</t>
  </si>
  <si>
    <t>НАЦИОНАЛЬНАЯ БЕЗОПАСТНОСТЬ И ПРАВООХРАНИТЕЛЬНАЯ ДЕЯТЕЛЬНОСТЬ</t>
  </si>
  <si>
    <t>Другие вопросы в области национальной экономики</t>
  </si>
  <si>
    <t>КУЛЬТУРА,КИНЕМАТОГРАФИЯ</t>
  </si>
  <si>
    <t>5053300</t>
  </si>
  <si>
    <t>Приложение 3</t>
  </si>
  <si>
    <t>Обеспечение деятельности хозяйственной группы</t>
  </si>
  <si>
    <t>7950508</t>
  </si>
  <si>
    <t>5225902</t>
  </si>
  <si>
    <t>Субсидии на устройство автономных источников водоснабжения для рбеспечения водой населенных пунктов Курганской области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</si>
  <si>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</si>
  <si>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5221144</t>
  </si>
  <si>
    <t>Субсидии на поддержку развития муниципальных образовательных учреждений,реализующих программу дошкольного образования</t>
  </si>
  <si>
    <t xml:space="preserve">Проведение опроса общественного мнения по оценке результатов деятельности органов местного самоуправления </t>
  </si>
  <si>
    <t>5210301</t>
  </si>
  <si>
    <t>Ремонт и содержание автомобильных дорог</t>
  </si>
  <si>
    <t>3150300</t>
  </si>
  <si>
    <t>006</t>
  </si>
  <si>
    <t>Реализация мероприятий Федеральной целевой программы "Социальное развитие села до 2013 года"</t>
  </si>
  <si>
    <t>1001199</t>
  </si>
  <si>
    <t>Субсидии на финансирование мероприятий по развитию водоснабжения в сельской местности</t>
  </si>
  <si>
    <t>902</t>
  </si>
  <si>
    <t>Субсидии из федерального бюджета на софинансирование мероприятий по развитию водоснабжения в сельской местности</t>
  </si>
  <si>
    <t>5220302</t>
  </si>
  <si>
    <t>5220304</t>
  </si>
  <si>
    <t>099</t>
  </si>
  <si>
    <t>Обеспечение жильем  молодых семей и молодых специалистовпроживающих в сельской местности</t>
  </si>
  <si>
    <t>Целевая программа "Программа комплексного развития систем коммунальной инфраструктуры Белозерского района Курганской области до 2020 года"</t>
  </si>
  <si>
    <t>Развитие муниципальной системы образования</t>
  </si>
  <si>
    <t>5221161</t>
  </si>
  <si>
    <t>Модернизация системы общего образования</t>
  </si>
  <si>
    <t>4362101</t>
  </si>
  <si>
    <t>5222607</t>
  </si>
  <si>
    <t>Ремонт и оснащение загородных оздоровительных лагерей,находящихся в муниципальной собственности</t>
  </si>
  <si>
    <t>5221193</t>
  </si>
  <si>
    <t>Выплата единовременного пособия</t>
  </si>
  <si>
    <t>Социальные выплаты по публичных</t>
  </si>
  <si>
    <t>5 рез.</t>
  </si>
  <si>
    <t>за 1 полугодие 2013 года</t>
  </si>
  <si>
    <t>к решению Белозерской районной Думы от "30   " августа 2013 г. №279 " Об утверждении отчетаоб исполнении  бюджет Белозерского района за 1полугодие 2013 года"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</si>
</sst>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2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164" fontId="6" fillId="0" borderId="10" xfId="0" applyNumberFormat="1" applyFont="1" applyFill="1" applyBorder="1" applyAlignment="1" applyProtection="1">
      <alignment vertical="top"/>
      <protection/>
    </xf>
    <xf numFmtId="164" fontId="5" fillId="0" borderId="10" xfId="0" applyNumberFormat="1" applyFont="1" applyFill="1" applyBorder="1" applyAlignment="1" applyProtection="1">
      <alignment horizontal="center" vertical="top" wrapText="1"/>
      <protection/>
    </xf>
    <xf numFmtId="164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2"/>
  <sheetViews>
    <sheetView tabSelected="1" workbookViewId="0" topLeftCell="A1">
      <selection activeCell="B2" sqref="B2:F2"/>
    </sheetView>
  </sheetViews>
  <sheetFormatPr defaultColWidth="9.140625" defaultRowHeight="12.75"/>
  <cols>
    <col min="1" max="1" width="52.421875" style="0" customWidth="1"/>
    <col min="2" max="2" width="6.28125" style="0" customWidth="1"/>
    <col min="3" max="3" width="5.8515625" style="0" customWidth="1"/>
    <col min="4" max="4" width="8.28125" style="0" customWidth="1"/>
    <col min="5" max="5" width="5.8515625" style="0" customWidth="1"/>
    <col min="7" max="7" width="7.421875" style="0" customWidth="1"/>
    <col min="8" max="8" width="7.57421875" style="0" customWidth="1"/>
  </cols>
  <sheetData>
    <row r="1" spans="1:6" ht="20.25" customHeight="1">
      <c r="A1" s="5"/>
      <c r="B1" s="28"/>
      <c r="C1" s="28"/>
      <c r="D1" s="39" t="s">
        <v>334</v>
      </c>
      <c r="E1" s="39"/>
      <c r="F1" s="39"/>
    </row>
    <row r="2" spans="1:20" ht="51" customHeight="1">
      <c r="A2" s="6"/>
      <c r="B2" s="40" t="s">
        <v>368</v>
      </c>
      <c r="C2" s="40"/>
      <c r="D2" s="40"/>
      <c r="E2" s="40"/>
      <c r="F2" s="4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3" ht="14.25">
      <c r="A3" s="38" t="s">
        <v>90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6" ht="21.75" customHeight="1">
      <c r="A4" s="37" t="s">
        <v>367</v>
      </c>
      <c r="B4" s="37"/>
      <c r="C4" s="37"/>
      <c r="D4" s="37"/>
      <c r="E4" s="37"/>
      <c r="F4" s="37"/>
    </row>
    <row r="5" spans="1:6" ht="15.75" customHeight="1">
      <c r="A5" s="29"/>
      <c r="B5" s="29"/>
      <c r="C5" s="29"/>
      <c r="D5" s="29"/>
      <c r="E5" s="29"/>
      <c r="F5" s="29" t="s">
        <v>180</v>
      </c>
    </row>
    <row r="6" spans="1:8" ht="36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316</v>
      </c>
      <c r="G6" s="10" t="s">
        <v>317</v>
      </c>
      <c r="H6" s="10" t="s">
        <v>318</v>
      </c>
    </row>
    <row r="7" spans="1:8" ht="12.75">
      <c r="A7" s="11" t="s">
        <v>5</v>
      </c>
      <c r="B7" s="12" t="s">
        <v>52</v>
      </c>
      <c r="C7" s="8"/>
      <c r="D7" s="8"/>
      <c r="E7" s="8"/>
      <c r="F7" s="13">
        <f>F8+F56+F60+F83+F89+F100+F117+F95</f>
        <v>52430.100000000006</v>
      </c>
      <c r="G7" s="13">
        <f>G8+G56+G60+G83+G89+G100+G117+G95</f>
        <v>15855.8</v>
      </c>
      <c r="H7" s="30">
        <f aca="true" t="shared" si="0" ref="H7:H70">+G7/F7*100</f>
        <v>30.24178859090484</v>
      </c>
    </row>
    <row r="8" spans="1:8" ht="12.75">
      <c r="A8" s="11" t="s">
        <v>6</v>
      </c>
      <c r="B8" s="12" t="s">
        <v>52</v>
      </c>
      <c r="C8" s="12" t="s">
        <v>27</v>
      </c>
      <c r="D8" s="12"/>
      <c r="E8" s="12"/>
      <c r="F8" s="14">
        <f>F9+F13+F20+F27</f>
        <v>15144.900000000001</v>
      </c>
      <c r="G8" s="14">
        <f>G9+G13+G20+G27</f>
        <v>7735.1</v>
      </c>
      <c r="H8" s="30">
        <f t="shared" si="0"/>
        <v>51.073958890451564</v>
      </c>
    </row>
    <row r="9" spans="1:8" ht="24">
      <c r="A9" s="15" t="s">
        <v>86</v>
      </c>
      <c r="B9" s="12" t="s">
        <v>52</v>
      </c>
      <c r="C9" s="12" t="s">
        <v>47</v>
      </c>
      <c r="D9" s="12"/>
      <c r="E9" s="12"/>
      <c r="F9" s="14">
        <f aca="true" t="shared" si="1" ref="F9:G11">+F10</f>
        <v>814</v>
      </c>
      <c r="G9" s="14">
        <f t="shared" si="1"/>
        <v>368.6</v>
      </c>
      <c r="H9" s="30">
        <f t="shared" si="0"/>
        <v>45.282555282555286</v>
      </c>
    </row>
    <row r="10" spans="1:8" ht="36">
      <c r="A10" s="16" t="s">
        <v>126</v>
      </c>
      <c r="B10" s="12" t="s">
        <v>52</v>
      </c>
      <c r="C10" s="12" t="s">
        <v>47</v>
      </c>
      <c r="D10" s="12" t="s">
        <v>64</v>
      </c>
      <c r="E10" s="12"/>
      <c r="F10" s="14">
        <f t="shared" si="1"/>
        <v>814</v>
      </c>
      <c r="G10" s="14">
        <f t="shared" si="1"/>
        <v>368.6</v>
      </c>
      <c r="H10" s="30">
        <f t="shared" si="0"/>
        <v>45.282555282555286</v>
      </c>
    </row>
    <row r="11" spans="1:8" ht="12.75">
      <c r="A11" s="16" t="s">
        <v>48</v>
      </c>
      <c r="B11" s="12" t="s">
        <v>52</v>
      </c>
      <c r="C11" s="12" t="s">
        <v>47</v>
      </c>
      <c r="D11" s="12" t="s">
        <v>85</v>
      </c>
      <c r="E11" s="12"/>
      <c r="F11" s="14">
        <f t="shared" si="1"/>
        <v>814</v>
      </c>
      <c r="G11" s="14">
        <f t="shared" si="1"/>
        <v>368.6</v>
      </c>
      <c r="H11" s="30">
        <f t="shared" si="0"/>
        <v>45.282555282555286</v>
      </c>
    </row>
    <row r="12" spans="1:8" ht="12.75">
      <c r="A12" s="16" t="s">
        <v>60</v>
      </c>
      <c r="B12" s="12" t="s">
        <v>52</v>
      </c>
      <c r="C12" s="12" t="s">
        <v>47</v>
      </c>
      <c r="D12" s="12" t="s">
        <v>85</v>
      </c>
      <c r="E12" s="12" t="s">
        <v>161</v>
      </c>
      <c r="F12" s="14">
        <v>814</v>
      </c>
      <c r="G12" s="32">
        <v>368.6</v>
      </c>
      <c r="H12" s="30">
        <f t="shared" si="0"/>
        <v>45.282555282555286</v>
      </c>
    </row>
    <row r="13" spans="1:8" ht="36">
      <c r="A13" s="15" t="s">
        <v>59</v>
      </c>
      <c r="B13" s="12" t="s">
        <v>52</v>
      </c>
      <c r="C13" s="12" t="s">
        <v>28</v>
      </c>
      <c r="D13" s="12"/>
      <c r="E13" s="12"/>
      <c r="F13" s="17">
        <f>F14+F16+F18</f>
        <v>475</v>
      </c>
      <c r="G13" s="17">
        <f>G14+G16+G18</f>
        <v>244.7</v>
      </c>
      <c r="H13" s="30">
        <f t="shared" si="0"/>
        <v>51.5157894736842</v>
      </c>
    </row>
    <row r="14" spans="1:8" ht="17.25" customHeight="1">
      <c r="A14" s="16" t="s">
        <v>61</v>
      </c>
      <c r="B14" s="12" t="s">
        <v>52</v>
      </c>
      <c r="C14" s="12" t="s">
        <v>28</v>
      </c>
      <c r="D14" s="12" t="s">
        <v>62</v>
      </c>
      <c r="E14" s="12"/>
      <c r="F14" s="14">
        <f>+F15</f>
        <v>30</v>
      </c>
      <c r="G14" s="14">
        <f>+G15</f>
        <v>14.1</v>
      </c>
      <c r="H14" s="30">
        <f t="shared" si="0"/>
        <v>47</v>
      </c>
    </row>
    <row r="15" spans="1:8" ht="12.75">
      <c r="A15" s="16" t="s">
        <v>60</v>
      </c>
      <c r="B15" s="12" t="s">
        <v>52</v>
      </c>
      <c r="C15" s="12" t="s">
        <v>28</v>
      </c>
      <c r="D15" s="12" t="s">
        <v>62</v>
      </c>
      <c r="E15" s="12" t="s">
        <v>161</v>
      </c>
      <c r="F15" s="14">
        <v>30</v>
      </c>
      <c r="G15" s="32">
        <v>14.1</v>
      </c>
      <c r="H15" s="30">
        <f t="shared" si="0"/>
        <v>47</v>
      </c>
    </row>
    <row r="16" spans="1:8" ht="12.75">
      <c r="A16" s="16" t="s">
        <v>63</v>
      </c>
      <c r="B16" s="12" t="s">
        <v>52</v>
      </c>
      <c r="C16" s="12" t="s">
        <v>28</v>
      </c>
      <c r="D16" s="12" t="s">
        <v>91</v>
      </c>
      <c r="E16" s="12"/>
      <c r="F16" s="14">
        <f>+F17</f>
        <v>168</v>
      </c>
      <c r="G16" s="14">
        <f>+G17</f>
        <v>88.4</v>
      </c>
      <c r="H16" s="30">
        <f t="shared" si="0"/>
        <v>52.61904761904762</v>
      </c>
    </row>
    <row r="17" spans="1:8" ht="12.75">
      <c r="A17" s="16" t="s">
        <v>60</v>
      </c>
      <c r="B17" s="12" t="s">
        <v>52</v>
      </c>
      <c r="C17" s="12" t="s">
        <v>28</v>
      </c>
      <c r="D17" s="12" t="s">
        <v>91</v>
      </c>
      <c r="E17" s="12" t="s">
        <v>161</v>
      </c>
      <c r="F17" s="14">
        <v>168</v>
      </c>
      <c r="G17" s="32">
        <v>88.4</v>
      </c>
      <c r="H17" s="30">
        <f t="shared" si="0"/>
        <v>52.61904761904762</v>
      </c>
    </row>
    <row r="18" spans="1:8" ht="12.75">
      <c r="A18" s="18" t="s">
        <v>8</v>
      </c>
      <c r="B18" s="12" t="s">
        <v>52</v>
      </c>
      <c r="C18" s="12" t="s">
        <v>28</v>
      </c>
      <c r="D18" s="12" t="s">
        <v>58</v>
      </c>
      <c r="E18" s="12"/>
      <c r="F18" s="14">
        <f>+F19</f>
        <v>277</v>
      </c>
      <c r="G18" s="14">
        <f>+G19</f>
        <v>142.2</v>
      </c>
      <c r="H18" s="30">
        <f t="shared" si="0"/>
        <v>51.335740072202164</v>
      </c>
    </row>
    <row r="19" spans="1:8" ht="12.75">
      <c r="A19" s="16" t="s">
        <v>60</v>
      </c>
      <c r="B19" s="12" t="s">
        <v>52</v>
      </c>
      <c r="C19" s="12" t="s">
        <v>28</v>
      </c>
      <c r="D19" s="12" t="s">
        <v>58</v>
      </c>
      <c r="E19" s="19" t="s">
        <v>161</v>
      </c>
      <c r="F19" s="14">
        <v>277</v>
      </c>
      <c r="G19" s="32">
        <v>142.2</v>
      </c>
      <c r="H19" s="30">
        <f t="shared" si="0"/>
        <v>51.335740072202164</v>
      </c>
    </row>
    <row r="20" spans="1:8" ht="36">
      <c r="A20" s="15" t="s">
        <v>125</v>
      </c>
      <c r="B20" s="12" t="s">
        <v>52</v>
      </c>
      <c r="C20" s="12" t="s">
        <v>29</v>
      </c>
      <c r="D20" s="12"/>
      <c r="E20" s="12"/>
      <c r="F20" s="14">
        <f>+F23+F26</f>
        <v>11994.2</v>
      </c>
      <c r="G20" s="14">
        <f>+G23+G26</f>
        <v>5884.6</v>
      </c>
      <c r="H20" s="30">
        <f t="shared" si="0"/>
        <v>49.06204665588368</v>
      </c>
    </row>
    <row r="21" spans="1:8" ht="12.75">
      <c r="A21" s="16" t="s">
        <v>65</v>
      </c>
      <c r="B21" s="12" t="s">
        <v>52</v>
      </c>
      <c r="C21" s="12" t="s">
        <v>29</v>
      </c>
      <c r="D21" s="12" t="s">
        <v>64</v>
      </c>
      <c r="E21" s="12"/>
      <c r="F21" s="14">
        <f>+F22</f>
        <v>11944.2</v>
      </c>
      <c r="G21" s="14">
        <f>+G22</f>
        <v>5884.6</v>
      </c>
      <c r="H21" s="30">
        <f t="shared" si="0"/>
        <v>49.26742686827079</v>
      </c>
    </row>
    <row r="22" spans="1:8" ht="12.75">
      <c r="A22" s="18" t="s">
        <v>8</v>
      </c>
      <c r="B22" s="12" t="s">
        <v>52</v>
      </c>
      <c r="C22" s="12" t="s">
        <v>29</v>
      </c>
      <c r="D22" s="12" t="s">
        <v>58</v>
      </c>
      <c r="E22" s="12"/>
      <c r="F22" s="14">
        <f>+F23</f>
        <v>11944.2</v>
      </c>
      <c r="G22" s="14">
        <f>+G23</f>
        <v>5884.6</v>
      </c>
      <c r="H22" s="30">
        <f t="shared" si="0"/>
        <v>49.26742686827079</v>
      </c>
    </row>
    <row r="23" spans="1:8" ht="12.75">
      <c r="A23" s="16" t="s">
        <v>60</v>
      </c>
      <c r="B23" s="12" t="s">
        <v>52</v>
      </c>
      <c r="C23" s="12" t="s">
        <v>29</v>
      </c>
      <c r="D23" s="12" t="s">
        <v>58</v>
      </c>
      <c r="E23" s="12" t="s">
        <v>161</v>
      </c>
      <c r="F23" s="14">
        <v>11944.2</v>
      </c>
      <c r="G23" s="32">
        <v>5884.6</v>
      </c>
      <c r="H23" s="30">
        <f t="shared" si="0"/>
        <v>49.26742686827079</v>
      </c>
    </row>
    <row r="24" spans="1:8" ht="12.75">
      <c r="A24" s="16" t="s">
        <v>16</v>
      </c>
      <c r="B24" s="12" t="s">
        <v>52</v>
      </c>
      <c r="C24" s="12" t="s">
        <v>29</v>
      </c>
      <c r="D24" s="12" t="s">
        <v>56</v>
      </c>
      <c r="E24" s="12"/>
      <c r="F24" s="14">
        <f>+F25</f>
        <v>50</v>
      </c>
      <c r="G24" s="14">
        <f>+G25</f>
        <v>0</v>
      </c>
      <c r="H24" s="30">
        <f t="shared" si="0"/>
        <v>0</v>
      </c>
    </row>
    <row r="25" spans="1:8" ht="36">
      <c r="A25" s="16" t="s">
        <v>253</v>
      </c>
      <c r="B25" s="12" t="s">
        <v>52</v>
      </c>
      <c r="C25" s="12" t="s">
        <v>29</v>
      </c>
      <c r="D25" s="12" t="s">
        <v>256</v>
      </c>
      <c r="E25" s="12"/>
      <c r="F25" s="14">
        <f>+F26</f>
        <v>50</v>
      </c>
      <c r="G25" s="14">
        <f>+G26</f>
        <v>0</v>
      </c>
      <c r="H25" s="30">
        <f t="shared" si="0"/>
        <v>0</v>
      </c>
    </row>
    <row r="26" spans="1:8" ht="12.75">
      <c r="A26" s="16" t="s">
        <v>60</v>
      </c>
      <c r="B26" s="12" t="s">
        <v>52</v>
      </c>
      <c r="C26" s="12" t="s">
        <v>29</v>
      </c>
      <c r="D26" s="12" t="s">
        <v>295</v>
      </c>
      <c r="E26" s="12" t="s">
        <v>161</v>
      </c>
      <c r="F26" s="14">
        <v>50</v>
      </c>
      <c r="G26" s="32">
        <v>0</v>
      </c>
      <c r="H26" s="30">
        <f t="shared" si="0"/>
        <v>0</v>
      </c>
    </row>
    <row r="27" spans="1:8" ht="12.75">
      <c r="A27" s="15" t="s">
        <v>49</v>
      </c>
      <c r="B27" s="12" t="s">
        <v>52</v>
      </c>
      <c r="C27" s="12" t="s">
        <v>110</v>
      </c>
      <c r="D27" s="12"/>
      <c r="E27" s="12"/>
      <c r="F27" s="14">
        <f>F28+F32+F35+F38+F42</f>
        <v>1861.7</v>
      </c>
      <c r="G27" s="20">
        <f>G28+G32+G35+G38+G42</f>
        <v>1237.2</v>
      </c>
      <c r="H27" s="30">
        <f t="shared" si="0"/>
        <v>66.4553902347317</v>
      </c>
    </row>
    <row r="28" spans="1:8" ht="12.75">
      <c r="A28" s="16" t="s">
        <v>7</v>
      </c>
      <c r="B28" s="12" t="s">
        <v>52</v>
      </c>
      <c r="C28" s="12" t="s">
        <v>110</v>
      </c>
      <c r="D28" s="12" t="s">
        <v>44</v>
      </c>
      <c r="E28" s="12"/>
      <c r="F28" s="14">
        <f>+F29</f>
        <v>897</v>
      </c>
      <c r="G28" s="14">
        <f>+G29</f>
        <v>424.7</v>
      </c>
      <c r="H28" s="30">
        <f t="shared" si="0"/>
        <v>47.346711259754734</v>
      </c>
    </row>
    <row r="29" spans="1:8" ht="12.75">
      <c r="A29" s="16" t="s">
        <v>10</v>
      </c>
      <c r="B29" s="12" t="s">
        <v>52</v>
      </c>
      <c r="C29" s="12" t="s">
        <v>110</v>
      </c>
      <c r="D29" s="12" t="s">
        <v>71</v>
      </c>
      <c r="E29" s="12"/>
      <c r="F29" s="14">
        <f>+F30</f>
        <v>897</v>
      </c>
      <c r="G29" s="14">
        <f>+G30</f>
        <v>424.7</v>
      </c>
      <c r="H29" s="30">
        <f t="shared" si="0"/>
        <v>47.346711259754734</v>
      </c>
    </row>
    <row r="30" spans="1:8" ht="12.75">
      <c r="A30" s="16" t="s">
        <v>100</v>
      </c>
      <c r="B30" s="12" t="s">
        <v>52</v>
      </c>
      <c r="C30" s="12" t="s">
        <v>110</v>
      </c>
      <c r="D30" s="12" t="s">
        <v>71</v>
      </c>
      <c r="E30" s="12" t="s">
        <v>161</v>
      </c>
      <c r="F30" s="14">
        <v>897</v>
      </c>
      <c r="G30" s="32">
        <v>424.7</v>
      </c>
      <c r="H30" s="30">
        <f t="shared" si="0"/>
        <v>47.346711259754734</v>
      </c>
    </row>
    <row r="31" spans="1:8" ht="12.75" hidden="1">
      <c r="A31" s="16" t="s">
        <v>7</v>
      </c>
      <c r="B31" s="12" t="s">
        <v>52</v>
      </c>
      <c r="C31" s="12" t="s">
        <v>110</v>
      </c>
      <c r="D31" s="12" t="s">
        <v>44</v>
      </c>
      <c r="E31" s="12"/>
      <c r="F31" s="14"/>
      <c r="G31" s="32"/>
      <c r="H31" s="30" t="e">
        <f t="shared" si="0"/>
        <v>#DIV/0!</v>
      </c>
    </row>
    <row r="32" spans="1:8" ht="36">
      <c r="A32" s="16" t="s">
        <v>126</v>
      </c>
      <c r="B32" s="12" t="s">
        <v>52</v>
      </c>
      <c r="C32" s="12" t="s">
        <v>110</v>
      </c>
      <c r="D32" s="12" t="s">
        <v>64</v>
      </c>
      <c r="E32" s="12"/>
      <c r="F32" s="14">
        <f>+F33</f>
        <v>459.8</v>
      </c>
      <c r="G32" s="14">
        <f>+G33</f>
        <v>398.1</v>
      </c>
      <c r="H32" s="30">
        <f t="shared" si="0"/>
        <v>86.58112222705525</v>
      </c>
    </row>
    <row r="33" spans="1:8" ht="12.75">
      <c r="A33" s="16" t="s">
        <v>8</v>
      </c>
      <c r="B33" s="12" t="s">
        <v>52</v>
      </c>
      <c r="C33" s="12" t="s">
        <v>110</v>
      </c>
      <c r="D33" s="12" t="s">
        <v>58</v>
      </c>
      <c r="E33" s="12"/>
      <c r="F33" s="14">
        <f>+F34</f>
        <v>459.8</v>
      </c>
      <c r="G33" s="14">
        <f>+G34</f>
        <v>398.1</v>
      </c>
      <c r="H33" s="30">
        <f t="shared" si="0"/>
        <v>86.58112222705525</v>
      </c>
    </row>
    <row r="34" spans="1:8" ht="12.75">
      <c r="A34" s="16" t="s">
        <v>60</v>
      </c>
      <c r="B34" s="12" t="s">
        <v>52</v>
      </c>
      <c r="C34" s="12" t="s">
        <v>110</v>
      </c>
      <c r="D34" s="12" t="s">
        <v>58</v>
      </c>
      <c r="E34" s="12" t="s">
        <v>161</v>
      </c>
      <c r="F34" s="14">
        <v>459.8</v>
      </c>
      <c r="G34" s="32">
        <v>398.1</v>
      </c>
      <c r="H34" s="30">
        <f t="shared" si="0"/>
        <v>86.58112222705525</v>
      </c>
    </row>
    <row r="35" spans="1:8" ht="24">
      <c r="A35" s="16" t="s">
        <v>148</v>
      </c>
      <c r="B35" s="12" t="s">
        <v>52</v>
      </c>
      <c r="C35" s="12" t="s">
        <v>110</v>
      </c>
      <c r="D35" s="12" t="s">
        <v>135</v>
      </c>
      <c r="E35" s="12"/>
      <c r="F35" s="14">
        <f>+F36</f>
        <v>131</v>
      </c>
      <c r="G35" s="14">
        <f>+G36</f>
        <v>178.5</v>
      </c>
      <c r="H35" s="30">
        <f t="shared" si="0"/>
        <v>136.25954198473283</v>
      </c>
    </row>
    <row r="36" spans="1:8" ht="24">
      <c r="A36" s="16" t="s">
        <v>138</v>
      </c>
      <c r="B36" s="12" t="s">
        <v>52</v>
      </c>
      <c r="C36" s="12" t="s">
        <v>110</v>
      </c>
      <c r="D36" s="12" t="s">
        <v>117</v>
      </c>
      <c r="E36" s="12"/>
      <c r="F36" s="14">
        <f>+F37</f>
        <v>131</v>
      </c>
      <c r="G36" s="14">
        <f>+G37</f>
        <v>178.5</v>
      </c>
      <c r="H36" s="30">
        <f t="shared" si="0"/>
        <v>136.25954198473283</v>
      </c>
    </row>
    <row r="37" spans="1:8" ht="12.75">
      <c r="A37" s="16" t="s">
        <v>60</v>
      </c>
      <c r="B37" s="12" t="s">
        <v>52</v>
      </c>
      <c r="C37" s="12" t="s">
        <v>110</v>
      </c>
      <c r="D37" s="12" t="s">
        <v>117</v>
      </c>
      <c r="E37" s="12" t="s">
        <v>161</v>
      </c>
      <c r="F37" s="14">
        <v>131</v>
      </c>
      <c r="G37" s="32">
        <v>178.5</v>
      </c>
      <c r="H37" s="30">
        <f t="shared" si="0"/>
        <v>136.25954198473283</v>
      </c>
    </row>
    <row r="38" spans="1:8" ht="24">
      <c r="A38" s="16" t="s">
        <v>185</v>
      </c>
      <c r="B38" s="12" t="s">
        <v>52</v>
      </c>
      <c r="C38" s="12" t="s">
        <v>110</v>
      </c>
      <c r="D38" s="12" t="s">
        <v>188</v>
      </c>
      <c r="E38" s="12"/>
      <c r="F38" s="14">
        <f aca="true" t="shared" si="2" ref="F38:G40">+F39</f>
        <v>83.9</v>
      </c>
      <c r="G38" s="14">
        <f t="shared" si="2"/>
        <v>87.4</v>
      </c>
      <c r="H38" s="30">
        <f t="shared" si="0"/>
        <v>104.17163289630513</v>
      </c>
    </row>
    <row r="39" spans="1:8" ht="12.75">
      <c r="A39" s="16" t="s">
        <v>186</v>
      </c>
      <c r="B39" s="12" t="s">
        <v>52</v>
      </c>
      <c r="C39" s="12" t="s">
        <v>110</v>
      </c>
      <c r="D39" s="12" t="s">
        <v>189</v>
      </c>
      <c r="E39" s="12"/>
      <c r="F39" s="14">
        <f t="shared" si="2"/>
        <v>83.9</v>
      </c>
      <c r="G39" s="14">
        <f t="shared" si="2"/>
        <v>87.4</v>
      </c>
      <c r="H39" s="30">
        <f t="shared" si="0"/>
        <v>104.17163289630513</v>
      </c>
    </row>
    <row r="40" spans="1:8" ht="12.75">
      <c r="A40" s="16" t="s">
        <v>187</v>
      </c>
      <c r="B40" s="12" t="s">
        <v>52</v>
      </c>
      <c r="C40" s="12" t="s">
        <v>110</v>
      </c>
      <c r="D40" s="12" t="s">
        <v>190</v>
      </c>
      <c r="E40" s="12"/>
      <c r="F40" s="14">
        <f t="shared" si="2"/>
        <v>83.9</v>
      </c>
      <c r="G40" s="14">
        <f t="shared" si="2"/>
        <v>87.4</v>
      </c>
      <c r="H40" s="30">
        <f t="shared" si="0"/>
        <v>104.17163289630513</v>
      </c>
    </row>
    <row r="41" spans="1:9" ht="12.75">
      <c r="A41" s="16" t="s">
        <v>60</v>
      </c>
      <c r="B41" s="12" t="s">
        <v>52</v>
      </c>
      <c r="C41" s="12" t="s">
        <v>110</v>
      </c>
      <c r="D41" s="12" t="s">
        <v>190</v>
      </c>
      <c r="E41" s="12" t="s">
        <v>161</v>
      </c>
      <c r="F41" s="14">
        <v>83.9</v>
      </c>
      <c r="G41" s="32">
        <v>87.4</v>
      </c>
      <c r="H41" s="30">
        <f t="shared" si="0"/>
        <v>104.17163289630513</v>
      </c>
      <c r="I41">
        <v>19.9</v>
      </c>
    </row>
    <row r="42" spans="1:8" ht="12.75">
      <c r="A42" s="16" t="s">
        <v>134</v>
      </c>
      <c r="B42" s="12" t="s">
        <v>52</v>
      </c>
      <c r="C42" s="12" t="s">
        <v>110</v>
      </c>
      <c r="D42" s="12" t="s">
        <v>127</v>
      </c>
      <c r="E42" s="12"/>
      <c r="F42" s="14">
        <f>F43</f>
        <v>290</v>
      </c>
      <c r="G42" s="14">
        <f>G43</f>
        <v>148.50000000000003</v>
      </c>
      <c r="H42" s="30">
        <f t="shared" si="0"/>
        <v>51.20689655172414</v>
      </c>
    </row>
    <row r="43" spans="1:8" ht="60">
      <c r="A43" s="16" t="s">
        <v>313</v>
      </c>
      <c r="B43" s="12" t="s">
        <v>52</v>
      </c>
      <c r="C43" s="12" t="s">
        <v>110</v>
      </c>
      <c r="D43" s="12" t="s">
        <v>181</v>
      </c>
      <c r="E43" s="12"/>
      <c r="F43" s="14">
        <f>+F45+F47+F49+F51+F53+F55</f>
        <v>290</v>
      </c>
      <c r="G43" s="14">
        <f>+G45+G47+G49+G51+G53+G55</f>
        <v>148.50000000000003</v>
      </c>
      <c r="H43" s="30">
        <f t="shared" si="0"/>
        <v>51.20689655172414</v>
      </c>
    </row>
    <row r="44" spans="1:8" ht="24">
      <c r="A44" s="16" t="s">
        <v>182</v>
      </c>
      <c r="B44" s="12" t="s">
        <v>52</v>
      </c>
      <c r="C44" s="12" t="s">
        <v>110</v>
      </c>
      <c r="D44" s="12" t="s">
        <v>129</v>
      </c>
      <c r="E44" s="12"/>
      <c r="F44" s="14">
        <f>+F45</f>
        <v>4</v>
      </c>
      <c r="G44" s="14">
        <f>+G45</f>
        <v>1</v>
      </c>
      <c r="H44" s="30">
        <f t="shared" si="0"/>
        <v>25</v>
      </c>
    </row>
    <row r="45" spans="1:8" ht="12.75">
      <c r="A45" s="16" t="s">
        <v>60</v>
      </c>
      <c r="B45" s="12" t="s">
        <v>52</v>
      </c>
      <c r="C45" s="12" t="s">
        <v>110</v>
      </c>
      <c r="D45" s="12" t="s">
        <v>129</v>
      </c>
      <c r="E45" s="12" t="s">
        <v>161</v>
      </c>
      <c r="F45" s="14">
        <v>4</v>
      </c>
      <c r="G45" s="14">
        <v>1</v>
      </c>
      <c r="H45" s="30">
        <f t="shared" si="0"/>
        <v>25</v>
      </c>
    </row>
    <row r="46" spans="1:8" ht="36">
      <c r="A46" s="16" t="s">
        <v>130</v>
      </c>
      <c r="B46" s="12" t="s">
        <v>52</v>
      </c>
      <c r="C46" s="12" t="s">
        <v>110</v>
      </c>
      <c r="D46" s="12" t="s">
        <v>128</v>
      </c>
      <c r="E46" s="12"/>
      <c r="F46" s="14">
        <f>+F47</f>
        <v>2</v>
      </c>
      <c r="G46" s="14">
        <f>+G47</f>
        <v>0</v>
      </c>
      <c r="H46" s="30">
        <f t="shared" si="0"/>
        <v>0</v>
      </c>
    </row>
    <row r="47" spans="1:8" ht="12.75">
      <c r="A47" s="18" t="s">
        <v>60</v>
      </c>
      <c r="B47" s="12" t="s">
        <v>52</v>
      </c>
      <c r="C47" s="12" t="s">
        <v>110</v>
      </c>
      <c r="D47" s="12" t="s">
        <v>128</v>
      </c>
      <c r="E47" s="12" t="s">
        <v>161</v>
      </c>
      <c r="F47" s="14">
        <v>2</v>
      </c>
      <c r="G47" s="32">
        <v>0</v>
      </c>
      <c r="H47" s="30">
        <f t="shared" si="0"/>
        <v>0</v>
      </c>
    </row>
    <row r="48" spans="1:8" ht="36">
      <c r="A48" s="16" t="s">
        <v>116</v>
      </c>
      <c r="B48" s="12" t="s">
        <v>52</v>
      </c>
      <c r="C48" s="12" t="s">
        <v>110</v>
      </c>
      <c r="D48" s="12" t="s">
        <v>131</v>
      </c>
      <c r="E48" s="12"/>
      <c r="F48" s="14">
        <f>+F49</f>
        <v>0.3</v>
      </c>
      <c r="G48" s="14">
        <f>+G49</f>
        <v>0.3</v>
      </c>
      <c r="H48" s="30">
        <f t="shared" si="0"/>
        <v>100</v>
      </c>
    </row>
    <row r="49" spans="1:8" ht="12.75">
      <c r="A49" s="16" t="s">
        <v>60</v>
      </c>
      <c r="B49" s="12" t="s">
        <v>52</v>
      </c>
      <c r="C49" s="12" t="s">
        <v>110</v>
      </c>
      <c r="D49" s="12" t="s">
        <v>131</v>
      </c>
      <c r="E49" s="12" t="s">
        <v>161</v>
      </c>
      <c r="F49" s="14">
        <v>0.3</v>
      </c>
      <c r="G49" s="32">
        <v>0.3</v>
      </c>
      <c r="H49" s="30">
        <f t="shared" si="0"/>
        <v>100</v>
      </c>
    </row>
    <row r="50" spans="1:8" ht="24">
      <c r="A50" s="16" t="s">
        <v>183</v>
      </c>
      <c r="B50" s="12" t="s">
        <v>52</v>
      </c>
      <c r="C50" s="12" t="s">
        <v>110</v>
      </c>
      <c r="D50" s="12" t="s">
        <v>184</v>
      </c>
      <c r="E50" s="12"/>
      <c r="F50" s="14">
        <f>+F51</f>
        <v>267</v>
      </c>
      <c r="G50" s="14">
        <f>+G51</f>
        <v>130.8</v>
      </c>
      <c r="H50" s="30">
        <f t="shared" si="0"/>
        <v>48.98876404494382</v>
      </c>
    </row>
    <row r="51" spans="1:8" ht="12.75">
      <c r="A51" s="16" t="s">
        <v>60</v>
      </c>
      <c r="B51" s="12" t="s">
        <v>52</v>
      </c>
      <c r="C51" s="12" t="s">
        <v>110</v>
      </c>
      <c r="D51" s="12" t="s">
        <v>184</v>
      </c>
      <c r="E51" s="12" t="s">
        <v>161</v>
      </c>
      <c r="F51" s="14">
        <v>267</v>
      </c>
      <c r="G51" s="32">
        <v>130.8</v>
      </c>
      <c r="H51" s="30">
        <f t="shared" si="0"/>
        <v>48.98876404494382</v>
      </c>
    </row>
    <row r="52" spans="1:8" ht="36">
      <c r="A52" s="16" t="s">
        <v>115</v>
      </c>
      <c r="B52" s="12" t="s">
        <v>52</v>
      </c>
      <c r="C52" s="12" t="s">
        <v>110</v>
      </c>
      <c r="D52" s="12" t="s">
        <v>132</v>
      </c>
      <c r="E52" s="12"/>
      <c r="F52" s="14">
        <f>+F53</f>
        <v>0.3</v>
      </c>
      <c r="G52" s="14">
        <f>+G53</f>
        <v>0</v>
      </c>
      <c r="H52" s="30">
        <f t="shared" si="0"/>
        <v>0</v>
      </c>
    </row>
    <row r="53" spans="1:8" ht="12.75">
      <c r="A53" s="16" t="s">
        <v>60</v>
      </c>
      <c r="B53" s="12" t="s">
        <v>52</v>
      </c>
      <c r="C53" s="12" t="s">
        <v>110</v>
      </c>
      <c r="D53" s="12" t="s">
        <v>132</v>
      </c>
      <c r="E53" s="12" t="s">
        <v>161</v>
      </c>
      <c r="F53" s="14">
        <v>0.3</v>
      </c>
      <c r="G53" s="32">
        <v>0</v>
      </c>
      <c r="H53" s="30">
        <f t="shared" si="0"/>
        <v>0</v>
      </c>
    </row>
    <row r="54" spans="1:8" ht="24">
      <c r="A54" s="16" t="s">
        <v>342</v>
      </c>
      <c r="B54" s="12" t="s">
        <v>52</v>
      </c>
      <c r="C54" s="12" t="s">
        <v>110</v>
      </c>
      <c r="D54" s="12" t="s">
        <v>343</v>
      </c>
      <c r="E54" s="12"/>
      <c r="F54" s="14">
        <f>+F55</f>
        <v>16.4</v>
      </c>
      <c r="G54" s="14">
        <f>+G55</f>
        <v>16.4</v>
      </c>
      <c r="H54" s="30">
        <f t="shared" si="0"/>
        <v>100</v>
      </c>
    </row>
    <row r="55" spans="1:8" ht="12.75">
      <c r="A55" s="16" t="s">
        <v>60</v>
      </c>
      <c r="B55" s="12" t="s">
        <v>52</v>
      </c>
      <c r="C55" s="12" t="s">
        <v>110</v>
      </c>
      <c r="D55" s="12" t="s">
        <v>343</v>
      </c>
      <c r="E55" s="12" t="s">
        <v>161</v>
      </c>
      <c r="F55" s="14">
        <v>16.4</v>
      </c>
      <c r="G55" s="32">
        <v>16.4</v>
      </c>
      <c r="H55" s="30">
        <f t="shared" si="0"/>
        <v>100</v>
      </c>
    </row>
    <row r="56" spans="1:8" ht="24">
      <c r="A56" s="7" t="s">
        <v>330</v>
      </c>
      <c r="B56" s="12" t="s">
        <v>52</v>
      </c>
      <c r="C56" s="12" t="s">
        <v>30</v>
      </c>
      <c r="D56" s="12"/>
      <c r="E56" s="12"/>
      <c r="F56" s="14">
        <f aca="true" t="shared" si="3" ref="F56:G58">+F57</f>
        <v>403.5</v>
      </c>
      <c r="G56" s="14">
        <f t="shared" si="3"/>
        <v>186.2</v>
      </c>
      <c r="H56" s="30">
        <f t="shared" si="0"/>
        <v>46.14622057001239</v>
      </c>
    </row>
    <row r="57" spans="1:8" ht="24">
      <c r="A57" s="15" t="s">
        <v>146</v>
      </c>
      <c r="B57" s="12" t="s">
        <v>52</v>
      </c>
      <c r="C57" s="12" t="s">
        <v>145</v>
      </c>
      <c r="D57" s="12"/>
      <c r="E57" s="12"/>
      <c r="F57" s="14">
        <f t="shared" si="3"/>
        <v>403.5</v>
      </c>
      <c r="G57" s="14">
        <f t="shared" si="3"/>
        <v>186.2</v>
      </c>
      <c r="H57" s="30">
        <f t="shared" si="0"/>
        <v>46.14622057001239</v>
      </c>
    </row>
    <row r="58" spans="1:8" ht="24">
      <c r="A58" s="16" t="s">
        <v>150</v>
      </c>
      <c r="B58" s="12" t="s">
        <v>52</v>
      </c>
      <c r="C58" s="12" t="s">
        <v>145</v>
      </c>
      <c r="D58" s="12" t="s">
        <v>147</v>
      </c>
      <c r="E58" s="12"/>
      <c r="F58" s="14">
        <f t="shared" si="3"/>
        <v>403.5</v>
      </c>
      <c r="G58" s="14">
        <f t="shared" si="3"/>
        <v>186.2</v>
      </c>
      <c r="H58" s="30">
        <f t="shared" si="0"/>
        <v>46.14622057001239</v>
      </c>
    </row>
    <row r="59" spans="1:8" ht="12.75">
      <c r="A59" s="16" t="s">
        <v>60</v>
      </c>
      <c r="B59" s="12" t="s">
        <v>52</v>
      </c>
      <c r="C59" s="12" t="s">
        <v>145</v>
      </c>
      <c r="D59" s="12" t="s">
        <v>147</v>
      </c>
      <c r="E59" s="12" t="s">
        <v>161</v>
      </c>
      <c r="F59" s="14">
        <v>403.5</v>
      </c>
      <c r="G59" s="32">
        <v>186.2</v>
      </c>
      <c r="H59" s="30">
        <f t="shared" si="0"/>
        <v>46.14622057001239</v>
      </c>
    </row>
    <row r="60" spans="1:8" ht="12.75">
      <c r="A60" s="11" t="s">
        <v>11</v>
      </c>
      <c r="B60" s="12" t="s">
        <v>52</v>
      </c>
      <c r="C60" s="12" t="s">
        <v>31</v>
      </c>
      <c r="D60" s="12"/>
      <c r="E60" s="12"/>
      <c r="F60" s="14">
        <f>F61+F69+F80</f>
        <v>16825.699999999997</v>
      </c>
      <c r="G60" s="14">
        <f>G61+G69+G80</f>
        <v>2069.5</v>
      </c>
      <c r="H60" s="30">
        <f t="shared" si="0"/>
        <v>12.299636865033849</v>
      </c>
    </row>
    <row r="61" spans="1:8" ht="12.75">
      <c r="A61" s="21" t="s">
        <v>12</v>
      </c>
      <c r="B61" s="12" t="s">
        <v>52</v>
      </c>
      <c r="C61" s="12" t="s">
        <v>32</v>
      </c>
      <c r="D61" s="12"/>
      <c r="E61" s="12"/>
      <c r="F61" s="14">
        <f>F62+F67</f>
        <v>1600.5</v>
      </c>
      <c r="G61" s="14">
        <f>G62+G67</f>
        <v>702.2</v>
      </c>
      <c r="H61" s="30">
        <f t="shared" si="0"/>
        <v>43.873789440799754</v>
      </c>
    </row>
    <row r="62" spans="1:8" ht="36">
      <c r="A62" s="16" t="s">
        <v>319</v>
      </c>
      <c r="B62" s="12" t="s">
        <v>52</v>
      </c>
      <c r="C62" s="12" t="s">
        <v>32</v>
      </c>
      <c r="D62" s="12" t="s">
        <v>64</v>
      </c>
      <c r="E62" s="12"/>
      <c r="F62" s="14">
        <f>+F63</f>
        <v>1550.5</v>
      </c>
      <c r="G62" s="14">
        <f>+G63</f>
        <v>702.2</v>
      </c>
      <c r="H62" s="30">
        <f t="shared" si="0"/>
        <v>45.2886165752983</v>
      </c>
    </row>
    <row r="63" spans="1:8" ht="12.75">
      <c r="A63" s="16" t="s">
        <v>8</v>
      </c>
      <c r="B63" s="12" t="s">
        <v>52</v>
      </c>
      <c r="C63" s="12" t="s">
        <v>32</v>
      </c>
      <c r="D63" s="12" t="s">
        <v>58</v>
      </c>
      <c r="E63" s="12"/>
      <c r="F63" s="14">
        <f>+F64</f>
        <v>1550.5</v>
      </c>
      <c r="G63" s="14">
        <f>+G64</f>
        <v>702.2</v>
      </c>
      <c r="H63" s="30">
        <f t="shared" si="0"/>
        <v>45.2886165752983</v>
      </c>
    </row>
    <row r="64" spans="1:8" ht="12.75">
      <c r="A64" s="16" t="s">
        <v>60</v>
      </c>
      <c r="B64" s="12" t="s">
        <v>52</v>
      </c>
      <c r="C64" s="12" t="s">
        <v>32</v>
      </c>
      <c r="D64" s="12" t="s">
        <v>58</v>
      </c>
      <c r="E64" s="12" t="s">
        <v>161</v>
      </c>
      <c r="F64" s="14">
        <v>1550.5</v>
      </c>
      <c r="G64" s="32">
        <v>702.2</v>
      </c>
      <c r="H64" s="30">
        <f t="shared" si="0"/>
        <v>45.2886165752983</v>
      </c>
    </row>
    <row r="65" spans="1:8" ht="12.75">
      <c r="A65" s="16" t="s">
        <v>16</v>
      </c>
      <c r="B65" s="12" t="s">
        <v>52</v>
      </c>
      <c r="C65" s="12" t="s">
        <v>32</v>
      </c>
      <c r="D65" s="12" t="s">
        <v>56</v>
      </c>
      <c r="E65" s="12"/>
      <c r="F65" s="14">
        <f aca="true" t="shared" si="4" ref="F65:G67">+F66</f>
        <v>50</v>
      </c>
      <c r="G65" s="14">
        <f t="shared" si="4"/>
        <v>0</v>
      </c>
      <c r="H65" s="30">
        <f t="shared" si="0"/>
        <v>0</v>
      </c>
    </row>
    <row r="66" spans="1:8" ht="36">
      <c r="A66" s="16" t="s">
        <v>300</v>
      </c>
      <c r="B66" s="12" t="s">
        <v>52</v>
      </c>
      <c r="C66" s="12" t="s">
        <v>32</v>
      </c>
      <c r="D66" s="12" t="s">
        <v>302</v>
      </c>
      <c r="E66" s="12"/>
      <c r="F66" s="14">
        <f t="shared" si="4"/>
        <v>50</v>
      </c>
      <c r="G66" s="14">
        <f t="shared" si="4"/>
        <v>0</v>
      </c>
      <c r="H66" s="30">
        <f t="shared" si="0"/>
        <v>0</v>
      </c>
    </row>
    <row r="67" spans="1:8" ht="12.75">
      <c r="A67" s="18" t="s">
        <v>301</v>
      </c>
      <c r="B67" s="12" t="s">
        <v>52</v>
      </c>
      <c r="C67" s="12" t="s">
        <v>32</v>
      </c>
      <c r="D67" s="12" t="s">
        <v>303</v>
      </c>
      <c r="E67" s="12"/>
      <c r="F67" s="14">
        <f t="shared" si="4"/>
        <v>50</v>
      </c>
      <c r="G67" s="14">
        <f t="shared" si="4"/>
        <v>0</v>
      </c>
      <c r="H67" s="30">
        <f t="shared" si="0"/>
        <v>0</v>
      </c>
    </row>
    <row r="68" spans="1:8" ht="12.75">
      <c r="A68" s="16" t="s">
        <v>60</v>
      </c>
      <c r="B68" s="12" t="s">
        <v>52</v>
      </c>
      <c r="C68" s="12" t="s">
        <v>32</v>
      </c>
      <c r="D68" s="12" t="s">
        <v>303</v>
      </c>
      <c r="E68" s="12" t="s">
        <v>161</v>
      </c>
      <c r="F68" s="14">
        <v>50</v>
      </c>
      <c r="G68" s="32">
        <v>0</v>
      </c>
      <c r="H68" s="30">
        <f t="shared" si="0"/>
        <v>0</v>
      </c>
    </row>
    <row r="69" spans="1:8" ht="12.75">
      <c r="A69" s="15" t="s">
        <v>249</v>
      </c>
      <c r="B69" s="12" t="s">
        <v>52</v>
      </c>
      <c r="C69" s="12" t="s">
        <v>97</v>
      </c>
      <c r="D69" s="12"/>
      <c r="E69" s="12"/>
      <c r="F69" s="14">
        <f>+F70+F77+F79</f>
        <v>15025.199999999999</v>
      </c>
      <c r="G69" s="14">
        <f>+G70</f>
        <v>1361.2</v>
      </c>
      <c r="H69" s="30">
        <f t="shared" si="0"/>
        <v>9.059446796049304</v>
      </c>
    </row>
    <row r="70" spans="1:8" ht="12.75">
      <c r="A70" s="16" t="s">
        <v>250</v>
      </c>
      <c r="B70" s="12" t="s">
        <v>52</v>
      </c>
      <c r="C70" s="12" t="s">
        <v>97</v>
      </c>
      <c r="D70" s="12" t="s">
        <v>121</v>
      </c>
      <c r="E70" s="12"/>
      <c r="F70" s="14">
        <f>+F73+F75</f>
        <v>14875</v>
      </c>
      <c r="G70" s="14">
        <f>G71</f>
        <v>1361.2</v>
      </c>
      <c r="H70" s="30">
        <f t="shared" si="0"/>
        <v>9.1509243697479</v>
      </c>
    </row>
    <row r="71" spans="1:8" ht="36">
      <c r="A71" s="16" t="s">
        <v>251</v>
      </c>
      <c r="B71" s="12" t="s">
        <v>52</v>
      </c>
      <c r="C71" s="12" t="s">
        <v>97</v>
      </c>
      <c r="D71" s="12" t="s">
        <v>252</v>
      </c>
      <c r="E71" s="12"/>
      <c r="F71" s="14">
        <f>F72+F74</f>
        <v>14875</v>
      </c>
      <c r="G71" s="14">
        <f>G72+G74</f>
        <v>1361.2</v>
      </c>
      <c r="H71" s="30">
        <f aca="true" t="shared" si="5" ref="H71:H134">+G71/F71*100</f>
        <v>9.1509243697479</v>
      </c>
    </row>
    <row r="72" spans="1:8" ht="36">
      <c r="A72" s="16" t="s">
        <v>191</v>
      </c>
      <c r="B72" s="12" t="s">
        <v>52</v>
      </c>
      <c r="C72" s="12" t="s">
        <v>97</v>
      </c>
      <c r="D72" s="12" t="s">
        <v>193</v>
      </c>
      <c r="E72" s="12"/>
      <c r="F72" s="14">
        <f>+F73</f>
        <v>12458</v>
      </c>
      <c r="G72" s="14">
        <f>+G73</f>
        <v>1361.2</v>
      </c>
      <c r="H72" s="30">
        <f t="shared" si="5"/>
        <v>10.926312409696582</v>
      </c>
    </row>
    <row r="73" spans="1:8" ht="12.75">
      <c r="A73" s="16" t="s">
        <v>172</v>
      </c>
      <c r="B73" s="12" t="s">
        <v>52</v>
      </c>
      <c r="C73" s="12" t="s">
        <v>97</v>
      </c>
      <c r="D73" s="12" t="s">
        <v>193</v>
      </c>
      <c r="E73" s="35" t="s">
        <v>161</v>
      </c>
      <c r="F73" s="14">
        <v>12458</v>
      </c>
      <c r="G73" s="32">
        <v>1361.2</v>
      </c>
      <c r="H73" s="30">
        <f t="shared" si="5"/>
        <v>10.926312409696582</v>
      </c>
    </row>
    <row r="74" spans="1:12" ht="36">
      <c r="A74" s="16" t="s">
        <v>194</v>
      </c>
      <c r="B74" s="12" t="s">
        <v>52</v>
      </c>
      <c r="C74" s="12" t="s">
        <v>97</v>
      </c>
      <c r="D74" s="12" t="s">
        <v>192</v>
      </c>
      <c r="E74" s="35"/>
      <c r="F74" s="14">
        <f>+F75</f>
        <v>2417</v>
      </c>
      <c r="G74" s="14">
        <f>+G75</f>
        <v>0</v>
      </c>
      <c r="H74" s="30">
        <f t="shared" si="5"/>
        <v>0</v>
      </c>
      <c r="L74" s="33"/>
    </row>
    <row r="75" spans="1:8" ht="12.75">
      <c r="A75" s="16" t="s">
        <v>172</v>
      </c>
      <c r="B75" s="12" t="s">
        <v>52</v>
      </c>
      <c r="C75" s="12" t="s">
        <v>97</v>
      </c>
      <c r="D75" s="12" t="s">
        <v>192</v>
      </c>
      <c r="E75" s="35" t="s">
        <v>207</v>
      </c>
      <c r="F75" s="14">
        <v>2417</v>
      </c>
      <c r="G75" s="32">
        <v>0</v>
      </c>
      <c r="H75" s="30">
        <f t="shared" si="5"/>
        <v>0</v>
      </c>
    </row>
    <row r="76" spans="1:8" ht="12.75">
      <c r="A76" s="16" t="s">
        <v>344</v>
      </c>
      <c r="B76" s="12" t="s">
        <v>52</v>
      </c>
      <c r="C76" s="12" t="s">
        <v>97</v>
      </c>
      <c r="D76" s="12" t="s">
        <v>345</v>
      </c>
      <c r="E76" s="35"/>
      <c r="F76" s="14">
        <f>+F77</f>
        <v>125.8</v>
      </c>
      <c r="G76" s="14">
        <f>+G77</f>
        <v>0</v>
      </c>
      <c r="H76" s="30">
        <f t="shared" si="5"/>
        <v>0</v>
      </c>
    </row>
    <row r="77" spans="1:8" ht="12.75">
      <c r="A77" s="16" t="s">
        <v>172</v>
      </c>
      <c r="B77" s="12" t="s">
        <v>52</v>
      </c>
      <c r="C77" s="12" t="s">
        <v>97</v>
      </c>
      <c r="D77" s="12" t="s">
        <v>345</v>
      </c>
      <c r="E77" s="35" t="s">
        <v>346</v>
      </c>
      <c r="F77" s="14">
        <v>125.8</v>
      </c>
      <c r="G77" s="32">
        <v>0</v>
      </c>
      <c r="H77" s="30">
        <f t="shared" si="5"/>
        <v>0</v>
      </c>
    </row>
    <row r="78" spans="1:8" ht="36">
      <c r="A78" s="16" t="s">
        <v>194</v>
      </c>
      <c r="B78" s="12" t="s">
        <v>52</v>
      </c>
      <c r="C78" s="12" t="s">
        <v>97</v>
      </c>
      <c r="D78" s="12" t="s">
        <v>345</v>
      </c>
      <c r="E78" s="12"/>
      <c r="F78" s="14">
        <f>+F79</f>
        <v>24.4</v>
      </c>
      <c r="G78" s="14">
        <f>+G79</f>
        <v>0</v>
      </c>
      <c r="H78" s="30">
        <f t="shared" si="5"/>
        <v>0</v>
      </c>
    </row>
    <row r="79" spans="1:8" ht="12.75">
      <c r="A79" s="16" t="s">
        <v>172</v>
      </c>
      <c r="B79" s="12" t="s">
        <v>52</v>
      </c>
      <c r="C79" s="12" t="s">
        <v>97</v>
      </c>
      <c r="D79" s="12" t="s">
        <v>345</v>
      </c>
      <c r="E79" s="12" t="s">
        <v>346</v>
      </c>
      <c r="F79" s="14">
        <v>24.4</v>
      </c>
      <c r="G79" s="32">
        <v>0</v>
      </c>
      <c r="H79" s="30">
        <f t="shared" si="5"/>
        <v>0</v>
      </c>
    </row>
    <row r="80" spans="1:8" ht="12.75">
      <c r="A80" s="21" t="s">
        <v>331</v>
      </c>
      <c r="B80" s="12" t="s">
        <v>52</v>
      </c>
      <c r="C80" s="12" t="s">
        <v>87</v>
      </c>
      <c r="D80" s="12" t="s">
        <v>56</v>
      </c>
      <c r="E80" s="12"/>
      <c r="F80" s="14">
        <f>+F81</f>
        <v>200</v>
      </c>
      <c r="G80" s="14">
        <f>+G81</f>
        <v>6.1</v>
      </c>
      <c r="H80" s="30">
        <f t="shared" si="5"/>
        <v>3.05</v>
      </c>
    </row>
    <row r="81" spans="1:8" ht="24">
      <c r="A81" s="16" t="s">
        <v>195</v>
      </c>
      <c r="B81" s="12" t="s">
        <v>52</v>
      </c>
      <c r="C81" s="12" t="s">
        <v>87</v>
      </c>
      <c r="D81" s="12" t="s">
        <v>254</v>
      </c>
      <c r="E81" s="12"/>
      <c r="F81" s="14">
        <f>+F82</f>
        <v>200</v>
      </c>
      <c r="G81" s="14">
        <f>+G82</f>
        <v>6.1</v>
      </c>
      <c r="H81" s="30">
        <f t="shared" si="5"/>
        <v>3.05</v>
      </c>
    </row>
    <row r="82" spans="1:8" ht="12.75">
      <c r="A82" s="16" t="s">
        <v>60</v>
      </c>
      <c r="B82" s="12" t="s">
        <v>52</v>
      </c>
      <c r="C82" s="12" t="s">
        <v>87</v>
      </c>
      <c r="D82" s="12" t="s">
        <v>255</v>
      </c>
      <c r="E82" s="12" t="s">
        <v>161</v>
      </c>
      <c r="F82" s="14">
        <v>200</v>
      </c>
      <c r="G82" s="32">
        <v>6.1</v>
      </c>
      <c r="H82" s="30">
        <f t="shared" si="5"/>
        <v>3.05</v>
      </c>
    </row>
    <row r="83" spans="1:8" ht="12.75">
      <c r="A83" s="11" t="s">
        <v>92</v>
      </c>
      <c r="B83" s="12" t="s">
        <v>52</v>
      </c>
      <c r="C83" s="12" t="s">
        <v>33</v>
      </c>
      <c r="D83" s="12"/>
      <c r="E83" s="12"/>
      <c r="F83" s="14">
        <f>+F86+F88</f>
        <v>10200</v>
      </c>
      <c r="G83" s="14">
        <f>+G84</f>
        <v>2350</v>
      </c>
      <c r="H83" s="30">
        <f t="shared" si="5"/>
        <v>23.03921568627451</v>
      </c>
    </row>
    <row r="84" spans="1:8" ht="12.75">
      <c r="A84" s="15" t="s">
        <v>23</v>
      </c>
      <c r="B84" s="12" t="s">
        <v>52</v>
      </c>
      <c r="C84" s="12" t="s">
        <v>42</v>
      </c>
      <c r="D84" s="12"/>
      <c r="E84" s="12"/>
      <c r="F84" s="14">
        <f>+F86+F88</f>
        <v>10200</v>
      </c>
      <c r="G84" s="14">
        <f>+G86+G88</f>
        <v>2350</v>
      </c>
      <c r="H84" s="30">
        <f t="shared" si="5"/>
        <v>23.03921568627451</v>
      </c>
    </row>
    <row r="85" spans="1:8" ht="24">
      <c r="A85" s="16" t="s">
        <v>347</v>
      </c>
      <c r="B85" s="12" t="s">
        <v>52</v>
      </c>
      <c r="C85" s="12" t="s">
        <v>42</v>
      </c>
      <c r="D85" s="12" t="s">
        <v>348</v>
      </c>
      <c r="E85" s="12"/>
      <c r="F85" s="14">
        <f>+F86</f>
        <v>4700</v>
      </c>
      <c r="G85" s="14">
        <f>+G86</f>
        <v>2350</v>
      </c>
      <c r="H85" s="30">
        <f t="shared" si="5"/>
        <v>50</v>
      </c>
    </row>
    <row r="86" spans="1:8" ht="24">
      <c r="A86" s="16" t="s">
        <v>349</v>
      </c>
      <c r="B86" s="12" t="s">
        <v>52</v>
      </c>
      <c r="C86" s="12" t="s">
        <v>42</v>
      </c>
      <c r="D86" s="12" t="s">
        <v>348</v>
      </c>
      <c r="E86" s="12" t="s">
        <v>350</v>
      </c>
      <c r="F86" s="14">
        <v>4700</v>
      </c>
      <c r="G86" s="14">
        <v>2350</v>
      </c>
      <c r="H86" s="30">
        <f t="shared" si="5"/>
        <v>50</v>
      </c>
    </row>
    <row r="87" spans="1:8" ht="24">
      <c r="A87" s="16" t="s">
        <v>351</v>
      </c>
      <c r="B87" s="12" t="s">
        <v>52</v>
      </c>
      <c r="C87" s="12" t="s">
        <v>42</v>
      </c>
      <c r="D87" s="12" t="s">
        <v>352</v>
      </c>
      <c r="E87" s="12"/>
      <c r="F87" s="14">
        <f>+F88</f>
        <v>5500</v>
      </c>
      <c r="G87" s="14">
        <f>+G88</f>
        <v>0</v>
      </c>
      <c r="H87" s="30">
        <f t="shared" si="5"/>
        <v>0</v>
      </c>
    </row>
    <row r="88" spans="1:8" ht="48">
      <c r="A88" s="16" t="s">
        <v>339</v>
      </c>
      <c r="B88" s="12" t="s">
        <v>52</v>
      </c>
      <c r="C88" s="12" t="s">
        <v>42</v>
      </c>
      <c r="D88" s="12" t="s">
        <v>352</v>
      </c>
      <c r="E88" s="12" t="s">
        <v>262</v>
      </c>
      <c r="F88" s="14">
        <v>5500</v>
      </c>
      <c r="G88" s="14">
        <v>0</v>
      </c>
      <c r="H88" s="30">
        <f t="shared" si="5"/>
        <v>0</v>
      </c>
    </row>
    <row r="89" spans="1:8" ht="12.75">
      <c r="A89" s="7" t="s">
        <v>13</v>
      </c>
      <c r="B89" s="12" t="s">
        <v>52</v>
      </c>
      <c r="C89" s="12" t="s">
        <v>34</v>
      </c>
      <c r="D89" s="12"/>
      <c r="E89" s="12"/>
      <c r="F89" s="14">
        <f aca="true" t="shared" si="6" ref="F89:G93">+F90</f>
        <v>126</v>
      </c>
      <c r="G89" s="14">
        <f t="shared" si="6"/>
        <v>104.3</v>
      </c>
      <c r="H89" s="30">
        <f t="shared" si="5"/>
        <v>82.77777777777777</v>
      </c>
    </row>
    <row r="90" spans="1:8" ht="12.75">
      <c r="A90" s="15" t="s">
        <v>14</v>
      </c>
      <c r="B90" s="12" t="s">
        <v>52</v>
      </c>
      <c r="C90" s="12" t="s">
        <v>35</v>
      </c>
      <c r="D90" s="12"/>
      <c r="E90" s="12"/>
      <c r="F90" s="14">
        <f t="shared" si="6"/>
        <v>126</v>
      </c>
      <c r="G90" s="14">
        <f t="shared" si="6"/>
        <v>104.3</v>
      </c>
      <c r="H90" s="30">
        <f t="shared" si="5"/>
        <v>82.77777777777777</v>
      </c>
    </row>
    <row r="91" spans="1:8" ht="12.75">
      <c r="A91" s="16" t="s">
        <v>16</v>
      </c>
      <c r="B91" s="12" t="s">
        <v>52</v>
      </c>
      <c r="C91" s="12" t="s">
        <v>35</v>
      </c>
      <c r="D91" s="12" t="s">
        <v>56</v>
      </c>
      <c r="E91" s="12"/>
      <c r="F91" s="14">
        <f t="shared" si="6"/>
        <v>126</v>
      </c>
      <c r="G91" s="14">
        <f t="shared" si="6"/>
        <v>104.3</v>
      </c>
      <c r="H91" s="30">
        <f t="shared" si="5"/>
        <v>82.77777777777777</v>
      </c>
    </row>
    <row r="92" spans="1:8" ht="24">
      <c r="A92" s="16" t="s">
        <v>196</v>
      </c>
      <c r="B92" s="12" t="s">
        <v>52</v>
      </c>
      <c r="C92" s="12" t="s">
        <v>35</v>
      </c>
      <c r="D92" s="12" t="s">
        <v>258</v>
      </c>
      <c r="E92" s="12"/>
      <c r="F92" s="14">
        <f t="shared" si="6"/>
        <v>126</v>
      </c>
      <c r="G92" s="14">
        <f t="shared" si="6"/>
        <v>104.3</v>
      </c>
      <c r="H92" s="30">
        <f t="shared" si="5"/>
        <v>82.77777777777777</v>
      </c>
    </row>
    <row r="93" spans="1:8" ht="12.75">
      <c r="A93" s="16" t="s">
        <v>74</v>
      </c>
      <c r="B93" s="12" t="s">
        <v>52</v>
      </c>
      <c r="C93" s="12" t="s">
        <v>35</v>
      </c>
      <c r="D93" s="12" t="s">
        <v>259</v>
      </c>
      <c r="E93" s="12"/>
      <c r="F93" s="14">
        <f t="shared" si="6"/>
        <v>126</v>
      </c>
      <c r="G93" s="14">
        <f t="shared" si="6"/>
        <v>104.3</v>
      </c>
      <c r="H93" s="30">
        <f t="shared" si="5"/>
        <v>82.77777777777777</v>
      </c>
    </row>
    <row r="94" spans="1:8" ht="12.75">
      <c r="A94" s="16" t="s">
        <v>60</v>
      </c>
      <c r="B94" s="12" t="s">
        <v>52</v>
      </c>
      <c r="C94" s="12"/>
      <c r="D94" s="12" t="s">
        <v>259</v>
      </c>
      <c r="E94" s="12" t="s">
        <v>161</v>
      </c>
      <c r="F94" s="14">
        <v>126</v>
      </c>
      <c r="G94" s="32">
        <v>104.3</v>
      </c>
      <c r="H94" s="30">
        <f t="shared" si="5"/>
        <v>82.77777777777777</v>
      </c>
    </row>
    <row r="95" spans="1:8" ht="12.75">
      <c r="A95" s="7" t="s">
        <v>332</v>
      </c>
      <c r="B95" s="12" t="s">
        <v>52</v>
      </c>
      <c r="C95" s="12" t="s">
        <v>38</v>
      </c>
      <c r="D95" s="12"/>
      <c r="E95" s="12"/>
      <c r="F95" s="14">
        <f aca="true" t="shared" si="7" ref="F95:G98">+F96</f>
        <v>994.3</v>
      </c>
      <c r="G95" s="14">
        <f t="shared" si="7"/>
        <v>50</v>
      </c>
      <c r="H95" s="30">
        <f t="shared" si="5"/>
        <v>5.028663381273258</v>
      </c>
    </row>
    <row r="96" spans="1:8" ht="12.75">
      <c r="A96" s="15" t="s">
        <v>19</v>
      </c>
      <c r="B96" s="12" t="s">
        <v>52</v>
      </c>
      <c r="C96" s="12" t="s">
        <v>39</v>
      </c>
      <c r="D96" s="12" t="s">
        <v>56</v>
      </c>
      <c r="E96" s="12"/>
      <c r="F96" s="14">
        <f t="shared" si="7"/>
        <v>994.3</v>
      </c>
      <c r="G96" s="14">
        <f t="shared" si="7"/>
        <v>50</v>
      </c>
      <c r="H96" s="30">
        <f t="shared" si="5"/>
        <v>5.028663381273258</v>
      </c>
    </row>
    <row r="97" spans="1:8" ht="24">
      <c r="A97" s="16" t="s">
        <v>160</v>
      </c>
      <c r="B97" s="12" t="s">
        <v>52</v>
      </c>
      <c r="C97" s="12" t="s">
        <v>39</v>
      </c>
      <c r="D97" s="12" t="s">
        <v>260</v>
      </c>
      <c r="E97" s="12"/>
      <c r="F97" s="14">
        <f t="shared" si="7"/>
        <v>994.3</v>
      </c>
      <c r="G97" s="14">
        <f t="shared" si="7"/>
        <v>50</v>
      </c>
      <c r="H97" s="30">
        <f t="shared" si="5"/>
        <v>5.028663381273258</v>
      </c>
    </row>
    <row r="98" spans="1:8" ht="12.75">
      <c r="A98" s="16" t="s">
        <v>247</v>
      </c>
      <c r="B98" s="12" t="s">
        <v>52</v>
      </c>
      <c r="C98" s="12" t="s">
        <v>39</v>
      </c>
      <c r="D98" s="12" t="s">
        <v>261</v>
      </c>
      <c r="E98" s="12"/>
      <c r="F98" s="14">
        <f t="shared" si="7"/>
        <v>994.3</v>
      </c>
      <c r="G98" s="14">
        <f t="shared" si="7"/>
        <v>50</v>
      </c>
      <c r="H98" s="30">
        <f t="shared" si="5"/>
        <v>5.028663381273258</v>
      </c>
    </row>
    <row r="99" spans="1:8" ht="24">
      <c r="A99" s="16" t="s">
        <v>248</v>
      </c>
      <c r="B99" s="12" t="s">
        <v>52</v>
      </c>
      <c r="C99" s="12" t="s">
        <v>39</v>
      </c>
      <c r="D99" s="12" t="s">
        <v>261</v>
      </c>
      <c r="E99" s="12" t="s">
        <v>262</v>
      </c>
      <c r="F99" s="14">
        <v>994.3</v>
      </c>
      <c r="G99" s="32">
        <v>50</v>
      </c>
      <c r="H99" s="30">
        <f t="shared" si="5"/>
        <v>5.028663381273258</v>
      </c>
    </row>
    <row r="100" spans="1:8" ht="12.75">
      <c r="A100" s="7" t="s">
        <v>133</v>
      </c>
      <c r="B100" s="12" t="s">
        <v>52</v>
      </c>
      <c r="C100" s="12" t="s">
        <v>46</v>
      </c>
      <c r="D100" s="12"/>
      <c r="E100" s="12"/>
      <c r="F100" s="14">
        <f>+F101+F108</f>
        <v>8590.7</v>
      </c>
      <c r="G100" s="14">
        <f>+G101+G108</f>
        <v>3296.7</v>
      </c>
      <c r="H100" s="30">
        <f t="shared" si="5"/>
        <v>38.37521971434224</v>
      </c>
    </row>
    <row r="101" spans="1:8" ht="12.75">
      <c r="A101" s="15" t="s">
        <v>321</v>
      </c>
      <c r="B101" s="12" t="s">
        <v>52</v>
      </c>
      <c r="C101" s="12" t="s">
        <v>320</v>
      </c>
      <c r="D101" s="12"/>
      <c r="E101" s="12"/>
      <c r="F101" s="14">
        <f>+F103+F105+F107</f>
        <v>1398.7</v>
      </c>
      <c r="G101" s="14">
        <f>+G103+G105+G107</f>
        <v>691</v>
      </c>
      <c r="H101" s="30">
        <f t="shared" si="5"/>
        <v>49.40301708729534</v>
      </c>
    </row>
    <row r="102" spans="1:8" ht="24">
      <c r="A102" s="16" t="s">
        <v>347</v>
      </c>
      <c r="B102" s="12" t="s">
        <v>52</v>
      </c>
      <c r="C102" s="12" t="s">
        <v>320</v>
      </c>
      <c r="D102" s="12" t="s">
        <v>348</v>
      </c>
      <c r="E102" s="12"/>
      <c r="F102" s="14">
        <f>+F103</f>
        <v>647</v>
      </c>
      <c r="G102" s="14">
        <f>+G103</f>
        <v>323</v>
      </c>
      <c r="H102" s="30">
        <f t="shared" si="5"/>
        <v>49.92272024729521</v>
      </c>
    </row>
    <row r="103" spans="1:8" ht="12.75">
      <c r="A103" s="16" t="s">
        <v>60</v>
      </c>
      <c r="B103" s="12" t="s">
        <v>52</v>
      </c>
      <c r="C103" s="12" t="s">
        <v>320</v>
      </c>
      <c r="D103" s="12" t="s">
        <v>348</v>
      </c>
      <c r="E103" s="12" t="s">
        <v>161</v>
      </c>
      <c r="F103" s="14">
        <v>647</v>
      </c>
      <c r="G103" s="14">
        <v>323</v>
      </c>
      <c r="H103" s="30">
        <f t="shared" si="5"/>
        <v>49.92272024729521</v>
      </c>
    </row>
    <row r="104" spans="1:8" ht="12.75">
      <c r="A104" s="16" t="s">
        <v>26</v>
      </c>
      <c r="B104" s="12" t="s">
        <v>52</v>
      </c>
      <c r="C104" s="12" t="s">
        <v>320</v>
      </c>
      <c r="D104" s="12" t="s">
        <v>333</v>
      </c>
      <c r="E104" s="12"/>
      <c r="F104" s="14">
        <f>+F105</f>
        <v>15.7</v>
      </c>
      <c r="G104" s="14">
        <v>0</v>
      </c>
      <c r="H104" s="30">
        <f t="shared" si="5"/>
        <v>0</v>
      </c>
    </row>
    <row r="105" spans="1:8" ht="12.75">
      <c r="A105" s="16" t="s">
        <v>60</v>
      </c>
      <c r="B105" s="12" t="s">
        <v>52</v>
      </c>
      <c r="C105" s="12" t="s">
        <v>320</v>
      </c>
      <c r="D105" s="12" t="s">
        <v>333</v>
      </c>
      <c r="E105" s="12" t="s">
        <v>161</v>
      </c>
      <c r="F105" s="14">
        <v>15.7</v>
      </c>
      <c r="G105" s="14">
        <v>0</v>
      </c>
      <c r="H105" s="30">
        <f t="shared" si="5"/>
        <v>0</v>
      </c>
    </row>
    <row r="106" spans="1:8" ht="24">
      <c r="A106" s="16" t="s">
        <v>355</v>
      </c>
      <c r="B106" s="12" t="s">
        <v>52</v>
      </c>
      <c r="C106" s="12" t="s">
        <v>320</v>
      </c>
      <c r="D106" s="12" t="s">
        <v>353</v>
      </c>
      <c r="E106" s="12"/>
      <c r="F106" s="14">
        <f>+F107</f>
        <v>736</v>
      </c>
      <c r="G106" s="14">
        <f>+G107</f>
        <v>368</v>
      </c>
      <c r="H106" s="30">
        <f t="shared" si="5"/>
        <v>50</v>
      </c>
    </row>
    <row r="107" spans="1:8" ht="12.75">
      <c r="A107" s="16" t="s">
        <v>60</v>
      </c>
      <c r="B107" s="12" t="s">
        <v>52</v>
      </c>
      <c r="C107" s="12" t="s">
        <v>320</v>
      </c>
      <c r="D107" s="12" t="s">
        <v>353</v>
      </c>
      <c r="E107" s="12" t="s">
        <v>354</v>
      </c>
      <c r="F107" s="14">
        <v>736</v>
      </c>
      <c r="G107" s="14">
        <v>368</v>
      </c>
      <c r="H107" s="30">
        <f t="shared" si="5"/>
        <v>50</v>
      </c>
    </row>
    <row r="108" spans="1:8" ht="12.75">
      <c r="A108" s="15" t="s">
        <v>88</v>
      </c>
      <c r="B108" s="12" t="s">
        <v>52</v>
      </c>
      <c r="C108" s="12" t="s">
        <v>50</v>
      </c>
      <c r="D108" s="12"/>
      <c r="E108" s="12"/>
      <c r="F108" s="14">
        <f>+F109</f>
        <v>7192</v>
      </c>
      <c r="G108" s="14">
        <f>+G109</f>
        <v>2605.7</v>
      </c>
      <c r="H108" s="30">
        <f t="shared" si="5"/>
        <v>36.23053392658509</v>
      </c>
    </row>
    <row r="109" spans="1:8" ht="12.75">
      <c r="A109" s="16" t="s">
        <v>223</v>
      </c>
      <c r="B109" s="12" t="s">
        <v>52</v>
      </c>
      <c r="C109" s="12" t="s">
        <v>50</v>
      </c>
      <c r="D109" s="12" t="s">
        <v>225</v>
      </c>
      <c r="E109" s="12"/>
      <c r="F109" s="14">
        <f>+F112+F116</f>
        <v>7192</v>
      </c>
      <c r="G109" s="14">
        <f>+G112+G116</f>
        <v>2605.7</v>
      </c>
      <c r="H109" s="30">
        <f t="shared" si="5"/>
        <v>36.23053392658509</v>
      </c>
    </row>
    <row r="110" spans="1:8" ht="36">
      <c r="A110" s="16" t="s">
        <v>237</v>
      </c>
      <c r="B110" s="12" t="s">
        <v>52</v>
      </c>
      <c r="C110" s="12" t="s">
        <v>50</v>
      </c>
      <c r="D110" s="12" t="s">
        <v>238</v>
      </c>
      <c r="E110" s="12"/>
      <c r="F110" s="14">
        <f>+F111</f>
        <v>1696</v>
      </c>
      <c r="G110" s="14">
        <f>+G111</f>
        <v>0</v>
      </c>
      <c r="H110" s="30">
        <f t="shared" si="5"/>
        <v>0</v>
      </c>
    </row>
    <row r="111" spans="1:8" ht="36">
      <c r="A111" s="16" t="s">
        <v>239</v>
      </c>
      <c r="B111" s="12" t="s">
        <v>52</v>
      </c>
      <c r="C111" s="12" t="s">
        <v>50</v>
      </c>
      <c r="D111" s="12" t="s">
        <v>240</v>
      </c>
      <c r="E111" s="12"/>
      <c r="F111" s="14">
        <f>+F112</f>
        <v>1696</v>
      </c>
      <c r="G111" s="14">
        <f>+G112</f>
        <v>0</v>
      </c>
      <c r="H111" s="30">
        <f t="shared" si="5"/>
        <v>0</v>
      </c>
    </row>
    <row r="112" spans="1:8" ht="12.75">
      <c r="A112" s="16" t="s">
        <v>9</v>
      </c>
      <c r="B112" s="12" t="s">
        <v>52</v>
      </c>
      <c r="C112" s="12" t="s">
        <v>50</v>
      </c>
      <c r="D112" s="12" t="s">
        <v>240</v>
      </c>
      <c r="E112" s="12" t="s">
        <v>84</v>
      </c>
      <c r="F112" s="14">
        <v>1696</v>
      </c>
      <c r="G112" s="32">
        <v>0</v>
      </c>
      <c r="H112" s="30">
        <f t="shared" si="5"/>
        <v>0</v>
      </c>
    </row>
    <row r="113" spans="1:8" ht="12.75">
      <c r="A113" s="16" t="s">
        <v>120</v>
      </c>
      <c r="B113" s="12" t="s">
        <v>52</v>
      </c>
      <c r="C113" s="12" t="s">
        <v>50</v>
      </c>
      <c r="D113" s="12" t="s">
        <v>121</v>
      </c>
      <c r="E113" s="12"/>
      <c r="F113" s="14">
        <f aca="true" t="shared" si="8" ref="F113:G115">+F114</f>
        <v>5496</v>
      </c>
      <c r="G113" s="14">
        <f t="shared" si="8"/>
        <v>2605.7</v>
      </c>
      <c r="H113" s="30">
        <f t="shared" si="5"/>
        <v>47.4108442503639</v>
      </c>
    </row>
    <row r="114" spans="1:8" ht="24">
      <c r="A114" s="16" t="s">
        <v>241</v>
      </c>
      <c r="B114" s="12" t="s">
        <v>52</v>
      </c>
      <c r="C114" s="12" t="s">
        <v>50</v>
      </c>
      <c r="D114" s="12" t="s">
        <v>242</v>
      </c>
      <c r="E114" s="12"/>
      <c r="F114" s="14">
        <f t="shared" si="8"/>
        <v>5496</v>
      </c>
      <c r="G114" s="14">
        <f t="shared" si="8"/>
        <v>2605.7</v>
      </c>
      <c r="H114" s="30">
        <f t="shared" si="5"/>
        <v>47.4108442503639</v>
      </c>
    </row>
    <row r="115" spans="1:8" ht="60">
      <c r="A115" s="16" t="s">
        <v>314</v>
      </c>
      <c r="B115" s="12" t="s">
        <v>52</v>
      </c>
      <c r="C115" s="12" t="s">
        <v>50</v>
      </c>
      <c r="D115" s="12" t="s">
        <v>243</v>
      </c>
      <c r="E115" s="12"/>
      <c r="F115" s="14">
        <f t="shared" si="8"/>
        <v>5496</v>
      </c>
      <c r="G115" s="14">
        <f t="shared" si="8"/>
        <v>2605.7</v>
      </c>
      <c r="H115" s="30">
        <f t="shared" si="5"/>
        <v>47.4108442503639</v>
      </c>
    </row>
    <row r="116" spans="1:8" ht="12.75">
      <c r="A116" s="16" t="s">
        <v>9</v>
      </c>
      <c r="B116" s="12" t="s">
        <v>52</v>
      </c>
      <c r="C116" s="12" t="s">
        <v>50</v>
      </c>
      <c r="D116" s="12" t="s">
        <v>243</v>
      </c>
      <c r="E116" s="12" t="s">
        <v>84</v>
      </c>
      <c r="F116" s="14">
        <v>5496</v>
      </c>
      <c r="G116" s="32">
        <v>2605.7</v>
      </c>
      <c r="H116" s="30">
        <f t="shared" si="5"/>
        <v>47.4108442503639</v>
      </c>
    </row>
    <row r="117" spans="1:8" ht="12.75">
      <c r="A117" s="7" t="s">
        <v>75</v>
      </c>
      <c r="B117" s="12" t="s">
        <v>52</v>
      </c>
      <c r="C117" s="12" t="s">
        <v>51</v>
      </c>
      <c r="D117" s="12"/>
      <c r="E117" s="12"/>
      <c r="F117" s="14">
        <f aca="true" t="shared" si="9" ref="F117:G121">+F118</f>
        <v>145</v>
      </c>
      <c r="G117" s="14">
        <f t="shared" si="9"/>
        <v>64</v>
      </c>
      <c r="H117" s="30">
        <f t="shared" si="5"/>
        <v>44.13793103448276</v>
      </c>
    </row>
    <row r="118" spans="1:8" ht="12.75">
      <c r="A118" s="16" t="s">
        <v>136</v>
      </c>
      <c r="B118" s="12" t="s">
        <v>52</v>
      </c>
      <c r="C118" s="12" t="s">
        <v>51</v>
      </c>
      <c r="D118" s="12"/>
      <c r="E118" s="12"/>
      <c r="F118" s="14">
        <f t="shared" si="9"/>
        <v>145</v>
      </c>
      <c r="G118" s="14">
        <f t="shared" si="9"/>
        <v>64</v>
      </c>
      <c r="H118" s="30">
        <f t="shared" si="5"/>
        <v>44.13793103448276</v>
      </c>
    </row>
    <row r="119" spans="1:8" ht="12.75">
      <c r="A119" s="16" t="s">
        <v>16</v>
      </c>
      <c r="B119" s="12" t="s">
        <v>52</v>
      </c>
      <c r="C119" s="12" t="s">
        <v>51</v>
      </c>
      <c r="D119" s="12" t="s">
        <v>56</v>
      </c>
      <c r="E119" s="12"/>
      <c r="F119" s="14">
        <f t="shared" si="9"/>
        <v>145</v>
      </c>
      <c r="G119" s="14">
        <f t="shared" si="9"/>
        <v>64</v>
      </c>
      <c r="H119" s="30">
        <f t="shared" si="5"/>
        <v>44.13793103448276</v>
      </c>
    </row>
    <row r="120" spans="1:8" ht="24">
      <c r="A120" s="16" t="s">
        <v>197</v>
      </c>
      <c r="B120" s="12" t="s">
        <v>52</v>
      </c>
      <c r="C120" s="12" t="s">
        <v>51</v>
      </c>
      <c r="D120" s="12" t="s">
        <v>263</v>
      </c>
      <c r="E120" s="12"/>
      <c r="F120" s="14">
        <f t="shared" si="9"/>
        <v>145</v>
      </c>
      <c r="G120" s="14">
        <f t="shared" si="9"/>
        <v>64</v>
      </c>
      <c r="H120" s="30">
        <f t="shared" si="5"/>
        <v>44.13793103448276</v>
      </c>
    </row>
    <row r="121" spans="1:8" ht="12.75">
      <c r="A121" s="16" t="s">
        <v>119</v>
      </c>
      <c r="B121" s="12" t="s">
        <v>52</v>
      </c>
      <c r="C121" s="12" t="s">
        <v>51</v>
      </c>
      <c r="D121" s="12" t="s">
        <v>264</v>
      </c>
      <c r="E121" s="12"/>
      <c r="F121" s="14">
        <f t="shared" si="9"/>
        <v>145</v>
      </c>
      <c r="G121" s="14">
        <f t="shared" si="9"/>
        <v>64</v>
      </c>
      <c r="H121" s="30">
        <f t="shared" si="5"/>
        <v>44.13793103448276</v>
      </c>
    </row>
    <row r="122" spans="1:8" ht="12.75">
      <c r="A122" s="16" t="s">
        <v>60</v>
      </c>
      <c r="B122" s="12" t="s">
        <v>52</v>
      </c>
      <c r="C122" s="12" t="s">
        <v>51</v>
      </c>
      <c r="D122" s="12" t="s">
        <v>264</v>
      </c>
      <c r="E122" s="12" t="s">
        <v>161</v>
      </c>
      <c r="F122" s="14">
        <v>145</v>
      </c>
      <c r="G122" s="32">
        <v>64</v>
      </c>
      <c r="H122" s="30">
        <f t="shared" si="5"/>
        <v>44.13793103448276</v>
      </c>
    </row>
    <row r="123" spans="1:8" ht="12.75">
      <c r="A123" s="11" t="s">
        <v>17</v>
      </c>
      <c r="B123" s="12" t="s">
        <v>53</v>
      </c>
      <c r="C123" s="12"/>
      <c r="D123" s="12"/>
      <c r="E123" s="12"/>
      <c r="F123" s="13">
        <f>F124+F130+F156</f>
        <v>10715.3</v>
      </c>
      <c r="G123" s="13">
        <f>G124+G130+G156</f>
        <v>5649.599999999999</v>
      </c>
      <c r="H123" s="30">
        <f t="shared" si="5"/>
        <v>52.72460873703956</v>
      </c>
    </row>
    <row r="124" spans="1:8" ht="12.75">
      <c r="A124" s="11" t="s">
        <v>55</v>
      </c>
      <c r="B124" s="12" t="s">
        <v>53</v>
      </c>
      <c r="C124" s="12" t="s">
        <v>34</v>
      </c>
      <c r="D124" s="12"/>
      <c r="E124" s="12"/>
      <c r="F124" s="13">
        <f>F125</f>
        <v>3105.5</v>
      </c>
      <c r="G124" s="13">
        <f>G125</f>
        <v>1639.1</v>
      </c>
      <c r="H124" s="30">
        <f t="shared" si="5"/>
        <v>52.78055063596844</v>
      </c>
    </row>
    <row r="125" spans="1:8" ht="12.75">
      <c r="A125" s="22" t="s">
        <v>18</v>
      </c>
      <c r="B125" s="12" t="s">
        <v>53</v>
      </c>
      <c r="C125" s="12" t="s">
        <v>37</v>
      </c>
      <c r="D125" s="12"/>
      <c r="E125" s="12"/>
      <c r="F125" s="14">
        <f>F126</f>
        <v>3105.5</v>
      </c>
      <c r="G125" s="14">
        <f>G126</f>
        <v>1639.1</v>
      </c>
      <c r="H125" s="30">
        <f t="shared" si="5"/>
        <v>52.78055063596844</v>
      </c>
    </row>
    <row r="126" spans="1:8" ht="12.75">
      <c r="A126" s="16" t="s">
        <v>16</v>
      </c>
      <c r="B126" s="12" t="s">
        <v>53</v>
      </c>
      <c r="C126" s="12" t="s">
        <v>37</v>
      </c>
      <c r="D126" s="12" t="s">
        <v>56</v>
      </c>
      <c r="E126" s="12"/>
      <c r="F126" s="14">
        <f aca="true" t="shared" si="10" ref="F126:G128">+F127</f>
        <v>3105.5</v>
      </c>
      <c r="G126" s="14">
        <f t="shared" si="10"/>
        <v>1639.1</v>
      </c>
      <c r="H126" s="30">
        <f t="shared" si="5"/>
        <v>52.78055063596844</v>
      </c>
    </row>
    <row r="127" spans="1:8" ht="24">
      <c r="A127" s="16" t="s">
        <v>151</v>
      </c>
      <c r="B127" s="12" t="s">
        <v>53</v>
      </c>
      <c r="C127" s="12" t="s">
        <v>37</v>
      </c>
      <c r="D127" s="12" t="s">
        <v>260</v>
      </c>
      <c r="E127" s="12"/>
      <c r="F127" s="14">
        <f t="shared" si="10"/>
        <v>3105.5</v>
      </c>
      <c r="G127" s="14">
        <f t="shared" si="10"/>
        <v>1639.1</v>
      </c>
      <c r="H127" s="30">
        <f t="shared" si="5"/>
        <v>52.78055063596844</v>
      </c>
    </row>
    <row r="128" spans="1:8" ht="12.75">
      <c r="A128" s="18" t="s">
        <v>153</v>
      </c>
      <c r="B128" s="12" t="s">
        <v>53</v>
      </c>
      <c r="C128" s="12" t="s">
        <v>37</v>
      </c>
      <c r="D128" s="12" t="s">
        <v>265</v>
      </c>
      <c r="E128" s="12"/>
      <c r="F128" s="14">
        <f t="shared" si="10"/>
        <v>3105.5</v>
      </c>
      <c r="G128" s="14">
        <f t="shared" si="10"/>
        <v>1639.1</v>
      </c>
      <c r="H128" s="30">
        <f t="shared" si="5"/>
        <v>52.78055063596844</v>
      </c>
    </row>
    <row r="129" spans="1:8" ht="12.75">
      <c r="A129" s="18" t="s">
        <v>149</v>
      </c>
      <c r="B129" s="12" t="s">
        <v>53</v>
      </c>
      <c r="C129" s="12" t="s">
        <v>37</v>
      </c>
      <c r="D129" s="12" t="s">
        <v>265</v>
      </c>
      <c r="E129" s="12" t="s">
        <v>73</v>
      </c>
      <c r="F129" s="20">
        <v>3105.5</v>
      </c>
      <c r="G129" s="32">
        <v>1639.1</v>
      </c>
      <c r="H129" s="30">
        <f t="shared" si="5"/>
        <v>52.78055063596844</v>
      </c>
    </row>
    <row r="130" spans="1:8" ht="12.75">
      <c r="A130" s="7" t="s">
        <v>154</v>
      </c>
      <c r="B130" s="12" t="s">
        <v>53</v>
      </c>
      <c r="C130" s="12" t="s">
        <v>38</v>
      </c>
      <c r="D130" s="12"/>
      <c r="E130" s="12"/>
      <c r="F130" s="20">
        <f>F131+F145</f>
        <v>7489.5</v>
      </c>
      <c r="G130" s="20">
        <f>G131+G145</f>
        <v>3871.8</v>
      </c>
      <c r="H130" s="30">
        <f t="shared" si="5"/>
        <v>51.69637492489485</v>
      </c>
    </row>
    <row r="131" spans="1:8" ht="12.75">
      <c r="A131" s="22" t="s">
        <v>19</v>
      </c>
      <c r="B131" s="12" t="s">
        <v>53</v>
      </c>
      <c r="C131" s="12" t="s">
        <v>39</v>
      </c>
      <c r="D131" s="12"/>
      <c r="E131" s="12"/>
      <c r="F131" s="20">
        <f>F132+F135</f>
        <v>5379.7</v>
      </c>
      <c r="G131" s="20">
        <f>G132+G135</f>
        <v>3042</v>
      </c>
      <c r="H131" s="30">
        <f t="shared" si="5"/>
        <v>56.54590404669405</v>
      </c>
    </row>
    <row r="132" spans="1:8" ht="24">
      <c r="A132" s="16" t="s">
        <v>155</v>
      </c>
      <c r="B132" s="12" t="s">
        <v>53</v>
      </c>
      <c r="C132" s="12" t="s">
        <v>39</v>
      </c>
      <c r="D132" s="12">
        <v>4400000</v>
      </c>
      <c r="E132" s="12"/>
      <c r="F132" s="20">
        <f>+F133</f>
        <v>41</v>
      </c>
      <c r="G132" s="20">
        <f>+G133</f>
        <v>0</v>
      </c>
      <c r="H132" s="30">
        <f t="shared" si="5"/>
        <v>0</v>
      </c>
    </row>
    <row r="133" spans="1:8" ht="35.25" customHeight="1">
      <c r="A133" s="16" t="s">
        <v>118</v>
      </c>
      <c r="B133" s="12" t="s">
        <v>53</v>
      </c>
      <c r="C133" s="12" t="s">
        <v>39</v>
      </c>
      <c r="D133" s="12" t="s">
        <v>113</v>
      </c>
      <c r="E133" s="12"/>
      <c r="F133" s="20">
        <f>+F134</f>
        <v>41</v>
      </c>
      <c r="G133" s="20">
        <f>+G134</f>
        <v>0</v>
      </c>
      <c r="H133" s="30">
        <f t="shared" si="5"/>
        <v>0</v>
      </c>
    </row>
    <row r="134" spans="1:8" ht="12.75">
      <c r="A134" s="18" t="s">
        <v>98</v>
      </c>
      <c r="B134" s="12" t="s">
        <v>53</v>
      </c>
      <c r="C134" s="12" t="s">
        <v>39</v>
      </c>
      <c r="D134" s="12" t="s">
        <v>113</v>
      </c>
      <c r="E134" s="12" t="s">
        <v>73</v>
      </c>
      <c r="F134" s="20">
        <v>41</v>
      </c>
      <c r="G134" s="32">
        <v>0</v>
      </c>
      <c r="H134" s="30">
        <f t="shared" si="5"/>
        <v>0</v>
      </c>
    </row>
    <row r="135" spans="1:8" ht="12.75">
      <c r="A135" s="18" t="s">
        <v>16</v>
      </c>
      <c r="B135" s="12" t="s">
        <v>53</v>
      </c>
      <c r="C135" s="12" t="s">
        <v>39</v>
      </c>
      <c r="D135" s="12" t="s">
        <v>56</v>
      </c>
      <c r="E135" s="12"/>
      <c r="F135" s="20">
        <f>+F137+F140+F142+F144</f>
        <v>5338.7</v>
      </c>
      <c r="G135" s="20">
        <f>+G137+G140+G142+G144</f>
        <v>3042</v>
      </c>
      <c r="H135" s="30">
        <f aca="true" t="shared" si="11" ref="H135:H198">+G135/F135*100</f>
        <v>56.98016371026655</v>
      </c>
    </row>
    <row r="136" spans="1:8" ht="36">
      <c r="A136" s="16" t="s">
        <v>281</v>
      </c>
      <c r="B136" s="12" t="s">
        <v>53</v>
      </c>
      <c r="C136" s="12" t="s">
        <v>39</v>
      </c>
      <c r="D136" s="12" t="s">
        <v>257</v>
      </c>
      <c r="E136" s="12"/>
      <c r="F136" s="20">
        <f>+F137</f>
        <v>50</v>
      </c>
      <c r="G136" s="20">
        <v>0</v>
      </c>
      <c r="H136" s="30">
        <f t="shared" si="11"/>
        <v>0</v>
      </c>
    </row>
    <row r="137" spans="1:8" ht="12.75">
      <c r="A137" s="18" t="s">
        <v>149</v>
      </c>
      <c r="B137" s="12" t="s">
        <v>53</v>
      </c>
      <c r="C137" s="12" t="s">
        <v>39</v>
      </c>
      <c r="D137" s="12" t="s">
        <v>257</v>
      </c>
      <c r="E137" s="12" t="s">
        <v>73</v>
      </c>
      <c r="F137" s="20">
        <v>50</v>
      </c>
      <c r="G137" s="20">
        <v>0</v>
      </c>
      <c r="H137" s="30">
        <f t="shared" si="11"/>
        <v>0</v>
      </c>
    </row>
    <row r="138" spans="1:8" ht="24">
      <c r="A138" s="16" t="s">
        <v>151</v>
      </c>
      <c r="B138" s="12" t="s">
        <v>53</v>
      </c>
      <c r="C138" s="12" t="s">
        <v>39</v>
      </c>
      <c r="D138" s="12" t="s">
        <v>260</v>
      </c>
      <c r="E138" s="12"/>
      <c r="F138" s="20">
        <f>F139+F141+F143</f>
        <v>5288.7</v>
      </c>
      <c r="G138" s="20">
        <f>G139+G141+G143</f>
        <v>3042</v>
      </c>
      <c r="H138" s="30">
        <f t="shared" si="11"/>
        <v>57.51886096772364</v>
      </c>
    </row>
    <row r="139" spans="1:8" ht="12.75">
      <c r="A139" s="18" t="s">
        <v>156</v>
      </c>
      <c r="B139" s="12" t="s">
        <v>53</v>
      </c>
      <c r="C139" s="12" t="s">
        <v>39</v>
      </c>
      <c r="D139" s="12" t="s">
        <v>266</v>
      </c>
      <c r="E139" s="12"/>
      <c r="F139" s="20">
        <f>+F140</f>
        <v>3472</v>
      </c>
      <c r="G139" s="20">
        <f>+G140</f>
        <v>2129.1</v>
      </c>
      <c r="H139" s="30">
        <f t="shared" si="11"/>
        <v>61.32200460829493</v>
      </c>
    </row>
    <row r="140" spans="1:8" ht="12.75">
      <c r="A140" s="18" t="s">
        <v>149</v>
      </c>
      <c r="B140" s="12" t="s">
        <v>53</v>
      </c>
      <c r="C140" s="12" t="s">
        <v>39</v>
      </c>
      <c r="D140" s="12" t="s">
        <v>266</v>
      </c>
      <c r="E140" s="12" t="s">
        <v>73</v>
      </c>
      <c r="F140" s="20">
        <v>3472</v>
      </c>
      <c r="G140" s="32">
        <v>2129.1</v>
      </c>
      <c r="H140" s="30">
        <f t="shared" si="11"/>
        <v>61.32200460829493</v>
      </c>
    </row>
    <row r="141" spans="1:8" ht="12.75">
      <c r="A141" s="16" t="s">
        <v>157</v>
      </c>
      <c r="B141" s="12" t="s">
        <v>53</v>
      </c>
      <c r="C141" s="12" t="s">
        <v>39</v>
      </c>
      <c r="D141" s="12" t="s">
        <v>267</v>
      </c>
      <c r="E141" s="12"/>
      <c r="F141" s="20">
        <f>+F142</f>
        <v>202</v>
      </c>
      <c r="G141" s="20">
        <f>+G142</f>
        <v>88.7</v>
      </c>
      <c r="H141" s="30">
        <f t="shared" si="11"/>
        <v>43.91089108910891</v>
      </c>
    </row>
    <row r="142" spans="1:8" ht="12.75">
      <c r="A142" s="18" t="s">
        <v>149</v>
      </c>
      <c r="B142" s="12" t="s">
        <v>53</v>
      </c>
      <c r="C142" s="12" t="s">
        <v>39</v>
      </c>
      <c r="D142" s="12" t="s">
        <v>267</v>
      </c>
      <c r="E142" s="12" t="s">
        <v>73</v>
      </c>
      <c r="F142" s="20">
        <v>202</v>
      </c>
      <c r="G142" s="32">
        <v>88.7</v>
      </c>
      <c r="H142" s="30">
        <f t="shared" si="11"/>
        <v>43.91089108910891</v>
      </c>
    </row>
    <row r="143" spans="1:8" ht="12.75">
      <c r="A143" s="18" t="s">
        <v>158</v>
      </c>
      <c r="B143" s="12" t="s">
        <v>53</v>
      </c>
      <c r="C143" s="12" t="s">
        <v>39</v>
      </c>
      <c r="D143" s="12" t="s">
        <v>268</v>
      </c>
      <c r="E143" s="12"/>
      <c r="F143" s="20">
        <f>+F144</f>
        <v>1614.7</v>
      </c>
      <c r="G143" s="20">
        <f>+G144</f>
        <v>824.2</v>
      </c>
      <c r="H143" s="30">
        <f t="shared" si="11"/>
        <v>51.04353749922586</v>
      </c>
    </row>
    <row r="144" spans="1:8" ht="12.75">
      <c r="A144" s="18" t="s">
        <v>149</v>
      </c>
      <c r="B144" s="12" t="s">
        <v>53</v>
      </c>
      <c r="C144" s="12" t="s">
        <v>39</v>
      </c>
      <c r="D144" s="12" t="s">
        <v>268</v>
      </c>
      <c r="E144" s="12" t="s">
        <v>73</v>
      </c>
      <c r="F144" s="20">
        <v>1614.7</v>
      </c>
      <c r="G144" s="32">
        <v>824.2</v>
      </c>
      <c r="H144" s="30">
        <f t="shared" si="11"/>
        <v>51.04353749922586</v>
      </c>
    </row>
    <row r="145" spans="1:8" ht="12.75">
      <c r="A145" s="16" t="s">
        <v>159</v>
      </c>
      <c r="B145" s="12" t="s">
        <v>53</v>
      </c>
      <c r="C145" s="12" t="s">
        <v>109</v>
      </c>
      <c r="D145" s="12"/>
      <c r="E145" s="12"/>
      <c r="F145" s="20">
        <f>+F146</f>
        <v>2109.8</v>
      </c>
      <c r="G145" s="20">
        <f>+G146</f>
        <v>829.8000000000001</v>
      </c>
      <c r="H145" s="30">
        <f t="shared" si="11"/>
        <v>39.33074225045028</v>
      </c>
    </row>
    <row r="146" spans="1:8" ht="12.75">
      <c r="A146" s="15" t="s">
        <v>16</v>
      </c>
      <c r="B146" s="12" t="s">
        <v>53</v>
      </c>
      <c r="C146" s="12" t="s">
        <v>109</v>
      </c>
      <c r="D146" s="12" t="s">
        <v>56</v>
      </c>
      <c r="E146" s="12"/>
      <c r="F146" s="20">
        <f>+F149+F151+F155</f>
        <v>2109.8</v>
      </c>
      <c r="G146" s="20">
        <f>+G149+G151+G155</f>
        <v>829.8000000000001</v>
      </c>
      <c r="H146" s="30">
        <f t="shared" si="11"/>
        <v>39.33074225045028</v>
      </c>
    </row>
    <row r="147" spans="1:8" ht="24">
      <c r="A147" s="16" t="s">
        <v>160</v>
      </c>
      <c r="B147" s="12" t="s">
        <v>53</v>
      </c>
      <c r="C147" s="12" t="s">
        <v>109</v>
      </c>
      <c r="D147" s="12" t="s">
        <v>260</v>
      </c>
      <c r="E147" s="12"/>
      <c r="F147" s="14">
        <f>+F148</f>
        <v>715.2</v>
      </c>
      <c r="G147" s="14">
        <f>+G148</f>
        <v>297.1</v>
      </c>
      <c r="H147" s="30">
        <f t="shared" si="11"/>
        <v>41.54082774049217</v>
      </c>
    </row>
    <row r="148" spans="1:8" ht="12.75">
      <c r="A148" s="18" t="s">
        <v>8</v>
      </c>
      <c r="B148" s="12" t="s">
        <v>53</v>
      </c>
      <c r="C148" s="12" t="s">
        <v>109</v>
      </c>
      <c r="D148" s="12" t="s">
        <v>269</v>
      </c>
      <c r="E148" s="12"/>
      <c r="F148" s="14">
        <f>+F149</f>
        <v>715.2</v>
      </c>
      <c r="G148" s="14">
        <f>+G149</f>
        <v>297.1</v>
      </c>
      <c r="H148" s="30">
        <f t="shared" si="11"/>
        <v>41.54082774049217</v>
      </c>
    </row>
    <row r="149" spans="1:8" ht="12.75">
      <c r="A149" s="18" t="s">
        <v>60</v>
      </c>
      <c r="B149" s="12" t="s">
        <v>53</v>
      </c>
      <c r="C149" s="12" t="s">
        <v>109</v>
      </c>
      <c r="D149" s="12" t="s">
        <v>269</v>
      </c>
      <c r="E149" s="12" t="s">
        <v>161</v>
      </c>
      <c r="F149" s="14">
        <v>715.2</v>
      </c>
      <c r="G149" s="14">
        <v>297.1</v>
      </c>
      <c r="H149" s="30">
        <f t="shared" si="11"/>
        <v>41.54082774049217</v>
      </c>
    </row>
    <row r="150" spans="1:8" ht="12.75">
      <c r="A150" s="16" t="s">
        <v>162</v>
      </c>
      <c r="B150" s="12" t="s">
        <v>53</v>
      </c>
      <c r="C150" s="12" t="s">
        <v>109</v>
      </c>
      <c r="D150" s="12" t="s">
        <v>270</v>
      </c>
      <c r="E150" s="12"/>
      <c r="F150" s="14">
        <f>+F151</f>
        <v>648.1</v>
      </c>
      <c r="G150" s="14">
        <f>+G151</f>
        <v>301.8</v>
      </c>
      <c r="H150" s="30">
        <f t="shared" si="11"/>
        <v>46.56688782595278</v>
      </c>
    </row>
    <row r="151" spans="1:8" ht="12.75">
      <c r="A151" s="18" t="s">
        <v>149</v>
      </c>
      <c r="B151" s="12" t="s">
        <v>53</v>
      </c>
      <c r="C151" s="12" t="s">
        <v>109</v>
      </c>
      <c r="D151" s="12" t="s">
        <v>270</v>
      </c>
      <c r="E151" s="12" t="s">
        <v>73</v>
      </c>
      <c r="F151" s="14">
        <v>648.1</v>
      </c>
      <c r="G151" s="14">
        <v>301.8</v>
      </c>
      <c r="H151" s="30">
        <f t="shared" si="11"/>
        <v>46.56688782595278</v>
      </c>
    </row>
    <row r="152" spans="1:8" ht="12.75" hidden="1">
      <c r="A152" s="7"/>
      <c r="B152" s="12"/>
      <c r="C152" s="12"/>
      <c r="D152" s="12"/>
      <c r="E152" s="12"/>
      <c r="F152" s="13"/>
      <c r="G152" s="13"/>
      <c r="H152" s="30" t="e">
        <f t="shared" si="11"/>
        <v>#DIV/0!</v>
      </c>
    </row>
    <row r="153" spans="1:8" ht="12.75" hidden="1">
      <c r="A153" s="7"/>
      <c r="B153" s="12"/>
      <c r="C153" s="12"/>
      <c r="D153" s="12"/>
      <c r="E153" s="12"/>
      <c r="F153" s="13"/>
      <c r="G153" s="13"/>
      <c r="H153" s="30" t="e">
        <f t="shared" si="11"/>
        <v>#DIV/0!</v>
      </c>
    </row>
    <row r="154" spans="1:8" ht="12.75">
      <c r="A154" s="16" t="s">
        <v>335</v>
      </c>
      <c r="B154" s="12" t="s">
        <v>53</v>
      </c>
      <c r="C154" s="12" t="s">
        <v>109</v>
      </c>
      <c r="D154" s="12" t="s">
        <v>336</v>
      </c>
      <c r="E154" s="12"/>
      <c r="F154" s="14">
        <f>+F155</f>
        <v>746.5</v>
      </c>
      <c r="G154" s="14">
        <f>+G155</f>
        <v>230.9</v>
      </c>
      <c r="H154" s="30">
        <f t="shared" si="11"/>
        <v>30.931011386470196</v>
      </c>
    </row>
    <row r="155" spans="1:8" ht="12.75">
      <c r="A155" s="18" t="s">
        <v>149</v>
      </c>
      <c r="B155" s="12" t="s">
        <v>53</v>
      </c>
      <c r="C155" s="12" t="s">
        <v>109</v>
      </c>
      <c r="D155" s="12" t="s">
        <v>336</v>
      </c>
      <c r="E155" s="12" t="s">
        <v>73</v>
      </c>
      <c r="F155" s="14">
        <v>746.5</v>
      </c>
      <c r="G155" s="14">
        <v>230.9</v>
      </c>
      <c r="H155" s="30">
        <f t="shared" si="11"/>
        <v>30.931011386470196</v>
      </c>
    </row>
    <row r="156" spans="1:8" ht="12.75">
      <c r="A156" s="16" t="s">
        <v>15</v>
      </c>
      <c r="B156" s="12" t="s">
        <v>53</v>
      </c>
      <c r="C156" s="12" t="s">
        <v>320</v>
      </c>
      <c r="D156" s="12"/>
      <c r="E156" s="12"/>
      <c r="F156" s="14">
        <f>+F157</f>
        <v>120.3</v>
      </c>
      <c r="G156" s="14">
        <f>+G157</f>
        <v>138.7</v>
      </c>
      <c r="H156" s="30">
        <f t="shared" si="11"/>
        <v>115.29509559434746</v>
      </c>
    </row>
    <row r="157" spans="1:8" ht="12.75">
      <c r="A157" s="15" t="s">
        <v>321</v>
      </c>
      <c r="B157" s="12" t="s">
        <v>53</v>
      </c>
      <c r="C157" s="12" t="s">
        <v>320</v>
      </c>
      <c r="D157" s="12" t="s">
        <v>323</v>
      </c>
      <c r="E157" s="12"/>
      <c r="F157" s="14">
        <f>+F158</f>
        <v>120.3</v>
      </c>
      <c r="G157" s="14">
        <f>+G158</f>
        <v>138.7</v>
      </c>
      <c r="H157" s="30">
        <f t="shared" si="11"/>
        <v>115.29509559434746</v>
      </c>
    </row>
    <row r="158" spans="1:8" ht="36">
      <c r="A158" s="16" t="s">
        <v>322</v>
      </c>
      <c r="B158" s="12" t="s">
        <v>53</v>
      </c>
      <c r="C158" s="12" t="s">
        <v>320</v>
      </c>
      <c r="D158" s="12" t="s">
        <v>324</v>
      </c>
      <c r="E158" s="12"/>
      <c r="F158" s="14">
        <f>+F159+F160</f>
        <v>120.3</v>
      </c>
      <c r="G158" s="14">
        <f>+G159+G160</f>
        <v>138.7</v>
      </c>
      <c r="H158" s="30">
        <f t="shared" si="11"/>
        <v>115.29509559434746</v>
      </c>
    </row>
    <row r="159" spans="1:8" ht="12.75">
      <c r="A159" s="16" t="s">
        <v>325</v>
      </c>
      <c r="B159" s="12" t="s">
        <v>53</v>
      </c>
      <c r="C159" s="12" t="s">
        <v>320</v>
      </c>
      <c r="D159" s="12" t="s">
        <v>324</v>
      </c>
      <c r="E159" s="12" t="s">
        <v>326</v>
      </c>
      <c r="F159" s="14">
        <v>10.8</v>
      </c>
      <c r="G159" s="14">
        <v>15.7</v>
      </c>
      <c r="H159" s="30">
        <f t="shared" si="11"/>
        <v>145.37037037037035</v>
      </c>
    </row>
    <row r="160" spans="1:8" ht="12.75">
      <c r="A160" s="16" t="s">
        <v>325</v>
      </c>
      <c r="B160" s="12" t="s">
        <v>53</v>
      </c>
      <c r="C160" s="12" t="s">
        <v>320</v>
      </c>
      <c r="D160" s="12" t="s">
        <v>324</v>
      </c>
      <c r="E160" s="12" t="s">
        <v>327</v>
      </c>
      <c r="F160" s="14">
        <v>109.5</v>
      </c>
      <c r="G160" s="14">
        <v>123</v>
      </c>
      <c r="H160" s="30">
        <f t="shared" si="11"/>
        <v>112.32876712328768</v>
      </c>
    </row>
    <row r="161" spans="1:8" ht="24">
      <c r="A161" s="7" t="s">
        <v>144</v>
      </c>
      <c r="B161" s="12" t="s">
        <v>93</v>
      </c>
      <c r="C161" s="12"/>
      <c r="D161" s="12"/>
      <c r="E161" s="12"/>
      <c r="F161" s="13">
        <f>F163+F168+F176+F257</f>
        <v>224848.80000000002</v>
      </c>
      <c r="G161" s="13">
        <f>G163+G168+G176+G257</f>
        <v>105120.99999999999</v>
      </c>
      <c r="H161" s="30">
        <f t="shared" si="11"/>
        <v>46.75186169550381</v>
      </c>
    </row>
    <row r="162" spans="1:8" ht="12.75" hidden="1">
      <c r="A162" s="18"/>
      <c r="B162" s="12"/>
      <c r="C162" s="12"/>
      <c r="D162" s="12"/>
      <c r="E162" s="12"/>
      <c r="F162" s="14"/>
      <c r="G162" s="14"/>
      <c r="H162" s="30" t="e">
        <f t="shared" si="11"/>
        <v>#DIV/0!</v>
      </c>
    </row>
    <row r="163" spans="1:8" ht="12.75">
      <c r="A163" s="11" t="s">
        <v>11</v>
      </c>
      <c r="B163" s="12" t="s">
        <v>93</v>
      </c>
      <c r="C163" s="12" t="s">
        <v>31</v>
      </c>
      <c r="D163" s="12"/>
      <c r="E163" s="12"/>
      <c r="F163" s="13">
        <f>+F164</f>
        <v>78</v>
      </c>
      <c r="G163" s="13">
        <f>+G164</f>
        <v>13.9</v>
      </c>
      <c r="H163" s="30">
        <f t="shared" si="11"/>
        <v>17.82051282051282</v>
      </c>
    </row>
    <row r="164" spans="1:8" ht="12.75">
      <c r="A164" s="18" t="s">
        <v>164</v>
      </c>
      <c r="B164" s="12" t="s">
        <v>93</v>
      </c>
      <c r="C164" s="12" t="s">
        <v>166</v>
      </c>
      <c r="D164" s="12"/>
      <c r="E164" s="12"/>
      <c r="F164" s="14">
        <f>+F166</f>
        <v>78</v>
      </c>
      <c r="G164" s="14">
        <f>+G166</f>
        <v>13.9</v>
      </c>
      <c r="H164" s="30">
        <f t="shared" si="11"/>
        <v>17.82051282051282</v>
      </c>
    </row>
    <row r="165" spans="1:8" ht="12.75">
      <c r="A165" s="18" t="s">
        <v>16</v>
      </c>
      <c r="B165" s="12" t="s">
        <v>93</v>
      </c>
      <c r="C165" s="12" t="s">
        <v>166</v>
      </c>
      <c r="D165" s="12" t="s">
        <v>56</v>
      </c>
      <c r="E165" s="12"/>
      <c r="F165" s="14">
        <f>+F166</f>
        <v>78</v>
      </c>
      <c r="G165" s="14">
        <f>+G166</f>
        <v>13.9</v>
      </c>
      <c r="H165" s="30">
        <f t="shared" si="11"/>
        <v>17.82051282051282</v>
      </c>
    </row>
    <row r="166" spans="1:8" ht="24">
      <c r="A166" s="16" t="s">
        <v>165</v>
      </c>
      <c r="B166" s="12" t="s">
        <v>93</v>
      </c>
      <c r="C166" s="12" t="s">
        <v>166</v>
      </c>
      <c r="D166" s="12" t="s">
        <v>271</v>
      </c>
      <c r="E166" s="12"/>
      <c r="F166" s="14">
        <f>+F167</f>
        <v>78</v>
      </c>
      <c r="G166" s="14">
        <f>+G167</f>
        <v>13.9</v>
      </c>
      <c r="H166" s="30">
        <f t="shared" si="11"/>
        <v>17.82051282051282</v>
      </c>
    </row>
    <row r="167" spans="1:8" ht="12.75">
      <c r="A167" s="18" t="s">
        <v>149</v>
      </c>
      <c r="B167" s="12" t="s">
        <v>93</v>
      </c>
      <c r="C167" s="12" t="s">
        <v>166</v>
      </c>
      <c r="D167" s="12" t="s">
        <v>272</v>
      </c>
      <c r="E167" s="12" t="s">
        <v>73</v>
      </c>
      <c r="F167" s="14">
        <v>78</v>
      </c>
      <c r="G167" s="14">
        <v>13.9</v>
      </c>
      <c r="H167" s="30">
        <f t="shared" si="11"/>
        <v>17.82051282051282</v>
      </c>
    </row>
    <row r="168" spans="1:8" ht="12.75">
      <c r="A168" s="11" t="s">
        <v>92</v>
      </c>
      <c r="B168" s="12" t="s">
        <v>93</v>
      </c>
      <c r="C168" s="12" t="s">
        <v>33</v>
      </c>
      <c r="D168" s="12"/>
      <c r="E168" s="12"/>
      <c r="F168" s="14">
        <f>+F171+F175</f>
        <v>230</v>
      </c>
      <c r="G168" s="14">
        <f>+G171+G175</f>
        <v>0</v>
      </c>
      <c r="H168" s="30">
        <f t="shared" si="11"/>
        <v>0</v>
      </c>
    </row>
    <row r="169" spans="1:8" ht="12.75">
      <c r="A169" s="15" t="s">
        <v>23</v>
      </c>
      <c r="B169" s="12" t="s">
        <v>93</v>
      </c>
      <c r="C169" s="12" t="s">
        <v>42</v>
      </c>
      <c r="D169" s="12"/>
      <c r="E169" s="12"/>
      <c r="F169" s="14">
        <f>+F170</f>
        <v>167</v>
      </c>
      <c r="G169" s="14">
        <f>+G170</f>
        <v>0</v>
      </c>
      <c r="H169" s="30">
        <f t="shared" si="11"/>
        <v>0</v>
      </c>
    </row>
    <row r="170" spans="1:8" ht="24">
      <c r="A170" s="16" t="s">
        <v>338</v>
      </c>
      <c r="B170" s="12" t="s">
        <v>93</v>
      </c>
      <c r="C170" s="12" t="s">
        <v>42</v>
      </c>
      <c r="D170" s="12" t="s">
        <v>337</v>
      </c>
      <c r="E170" s="12"/>
      <c r="F170" s="14">
        <f>+F171</f>
        <v>167</v>
      </c>
      <c r="G170" s="14">
        <f>+G171</f>
        <v>0</v>
      </c>
      <c r="H170" s="30">
        <f t="shared" si="11"/>
        <v>0</v>
      </c>
    </row>
    <row r="171" spans="1:8" ht="48">
      <c r="A171" s="16" t="s">
        <v>339</v>
      </c>
      <c r="B171" s="12" t="s">
        <v>93</v>
      </c>
      <c r="C171" s="12" t="s">
        <v>42</v>
      </c>
      <c r="D171" s="12" t="s">
        <v>337</v>
      </c>
      <c r="E171" s="12" t="s">
        <v>262</v>
      </c>
      <c r="F171" s="14">
        <v>167</v>
      </c>
      <c r="G171" s="14">
        <v>0</v>
      </c>
      <c r="H171" s="30">
        <f t="shared" si="11"/>
        <v>0</v>
      </c>
    </row>
    <row r="172" spans="1:8" ht="12.75">
      <c r="A172" s="11" t="s">
        <v>92</v>
      </c>
      <c r="B172" s="12" t="s">
        <v>93</v>
      </c>
      <c r="C172" s="12" t="s">
        <v>42</v>
      </c>
      <c r="D172" s="12" t="s">
        <v>56</v>
      </c>
      <c r="E172" s="12"/>
      <c r="F172" s="14">
        <f aca="true" t="shared" si="12" ref="F172:G174">+F173</f>
        <v>63</v>
      </c>
      <c r="G172" s="14">
        <f t="shared" si="12"/>
        <v>0</v>
      </c>
      <c r="H172" s="30">
        <f t="shared" si="11"/>
        <v>0</v>
      </c>
    </row>
    <row r="173" spans="1:8" ht="36">
      <c r="A173" s="16" t="s">
        <v>356</v>
      </c>
      <c r="B173" s="12" t="s">
        <v>93</v>
      </c>
      <c r="C173" s="12" t="s">
        <v>42</v>
      </c>
      <c r="D173" s="12" t="s">
        <v>152</v>
      </c>
      <c r="E173" s="12"/>
      <c r="F173" s="14">
        <f t="shared" si="12"/>
        <v>63</v>
      </c>
      <c r="G173" s="14">
        <f t="shared" si="12"/>
        <v>0</v>
      </c>
      <c r="H173" s="30">
        <f t="shared" si="11"/>
        <v>0</v>
      </c>
    </row>
    <row r="174" spans="1:8" ht="12.75">
      <c r="A174" s="16" t="s">
        <v>111</v>
      </c>
      <c r="B174" s="12" t="s">
        <v>93</v>
      </c>
      <c r="C174" s="12" t="s">
        <v>42</v>
      </c>
      <c r="D174" s="12" t="s">
        <v>89</v>
      </c>
      <c r="E174" s="12"/>
      <c r="F174" s="14">
        <f t="shared" si="12"/>
        <v>63</v>
      </c>
      <c r="G174" s="14">
        <f t="shared" si="12"/>
        <v>0</v>
      </c>
      <c r="H174" s="30">
        <f t="shared" si="11"/>
        <v>0</v>
      </c>
    </row>
    <row r="175" spans="1:8" ht="12.75">
      <c r="A175" s="16" t="s">
        <v>60</v>
      </c>
      <c r="B175" s="12" t="s">
        <v>93</v>
      </c>
      <c r="C175" s="12" t="s">
        <v>42</v>
      </c>
      <c r="D175" s="12" t="s">
        <v>89</v>
      </c>
      <c r="E175" s="12" t="s">
        <v>161</v>
      </c>
      <c r="F175" s="14">
        <v>63</v>
      </c>
      <c r="G175" s="14">
        <v>0</v>
      </c>
      <c r="H175" s="30">
        <f t="shared" si="11"/>
        <v>0</v>
      </c>
    </row>
    <row r="176" spans="1:8" ht="12.75">
      <c r="A176" s="11" t="s">
        <v>13</v>
      </c>
      <c r="B176" s="12" t="s">
        <v>93</v>
      </c>
      <c r="C176" s="12" t="s">
        <v>34</v>
      </c>
      <c r="D176" s="12"/>
      <c r="E176" s="12"/>
      <c r="F176" s="14">
        <f>F177+F189+F220+F230+F246</f>
        <v>196084.7</v>
      </c>
      <c r="G176" s="14">
        <f>G177+G189+G220+G230+G246</f>
        <v>87688.9</v>
      </c>
      <c r="H176" s="30">
        <f t="shared" si="11"/>
        <v>44.71990930449953</v>
      </c>
    </row>
    <row r="177" spans="1:8" ht="12.75">
      <c r="A177" s="22" t="s">
        <v>20</v>
      </c>
      <c r="B177" s="12" t="s">
        <v>93</v>
      </c>
      <c r="C177" s="12" t="s">
        <v>40</v>
      </c>
      <c r="D177" s="12"/>
      <c r="E177" s="12"/>
      <c r="F177" s="14">
        <f>F178+F181</f>
        <v>37683.4</v>
      </c>
      <c r="G177" s="14">
        <f>G178+G181</f>
        <v>14984.5</v>
      </c>
      <c r="H177" s="30">
        <f t="shared" si="11"/>
        <v>39.76419325220124</v>
      </c>
    </row>
    <row r="178" spans="1:8" ht="12.75">
      <c r="A178" s="21" t="s">
        <v>16</v>
      </c>
      <c r="B178" s="12" t="s">
        <v>93</v>
      </c>
      <c r="C178" s="12" t="s">
        <v>40</v>
      </c>
      <c r="D178" s="12" t="s">
        <v>56</v>
      </c>
      <c r="E178" s="12"/>
      <c r="F178" s="14">
        <f>+F179</f>
        <v>32174.4</v>
      </c>
      <c r="G178" s="14">
        <f>+G179</f>
        <v>14982.2</v>
      </c>
      <c r="H178" s="30">
        <f t="shared" si="11"/>
        <v>46.565592520761854</v>
      </c>
    </row>
    <row r="179" spans="1:8" ht="24">
      <c r="A179" s="16" t="s">
        <v>306</v>
      </c>
      <c r="B179" s="12" t="s">
        <v>93</v>
      </c>
      <c r="C179" s="12" t="s">
        <v>40</v>
      </c>
      <c r="D179" s="12" t="s">
        <v>273</v>
      </c>
      <c r="E179" s="12"/>
      <c r="F179" s="14">
        <f>+F180</f>
        <v>32174.4</v>
      </c>
      <c r="G179" s="14">
        <f>+G180</f>
        <v>14982.2</v>
      </c>
      <c r="H179" s="30">
        <f t="shared" si="11"/>
        <v>46.565592520761854</v>
      </c>
    </row>
    <row r="180" spans="1:8" ht="12.75">
      <c r="A180" s="18" t="s">
        <v>149</v>
      </c>
      <c r="B180" s="12" t="s">
        <v>93</v>
      </c>
      <c r="C180" s="12" t="s">
        <v>40</v>
      </c>
      <c r="D180" s="12" t="s">
        <v>274</v>
      </c>
      <c r="E180" s="12" t="s">
        <v>73</v>
      </c>
      <c r="F180" s="14">
        <v>32174.4</v>
      </c>
      <c r="G180" s="14">
        <v>14982.2</v>
      </c>
      <c r="H180" s="30">
        <f t="shared" si="11"/>
        <v>46.565592520761854</v>
      </c>
    </row>
    <row r="181" spans="1:8" ht="12.75">
      <c r="A181" s="16" t="s">
        <v>120</v>
      </c>
      <c r="B181" s="12" t="s">
        <v>93</v>
      </c>
      <c r="C181" s="12" t="s">
        <v>40</v>
      </c>
      <c r="D181" s="12" t="s">
        <v>121</v>
      </c>
      <c r="E181" s="12"/>
      <c r="F181" s="14">
        <f>+F184+F186+F188</f>
        <v>5509</v>
      </c>
      <c r="G181" s="14">
        <f>+G184+G186+G188</f>
        <v>2.3</v>
      </c>
      <c r="H181" s="30">
        <f t="shared" si="11"/>
        <v>0.04174986385913959</v>
      </c>
    </row>
    <row r="182" spans="1:8" ht="24">
      <c r="A182" s="16" t="s">
        <v>167</v>
      </c>
      <c r="B182" s="12" t="s">
        <v>93</v>
      </c>
      <c r="C182" s="12" t="s">
        <v>40</v>
      </c>
      <c r="D182" s="12" t="s">
        <v>168</v>
      </c>
      <c r="E182" s="12"/>
      <c r="F182" s="14">
        <f>+F183</f>
        <v>9</v>
      </c>
      <c r="G182" s="14">
        <f>+G183</f>
        <v>2.3</v>
      </c>
      <c r="H182" s="30">
        <f t="shared" si="11"/>
        <v>25.555555555555554</v>
      </c>
    </row>
    <row r="183" spans="1:8" ht="48">
      <c r="A183" s="16" t="s">
        <v>169</v>
      </c>
      <c r="B183" s="12" t="s">
        <v>93</v>
      </c>
      <c r="C183" s="12" t="s">
        <v>40</v>
      </c>
      <c r="D183" s="12" t="s">
        <v>170</v>
      </c>
      <c r="E183" s="12"/>
      <c r="F183" s="14">
        <f>+F184</f>
        <v>9</v>
      </c>
      <c r="G183" s="14">
        <f>+G184</f>
        <v>2.3</v>
      </c>
      <c r="H183" s="30">
        <f t="shared" si="11"/>
        <v>25.555555555555554</v>
      </c>
    </row>
    <row r="184" spans="1:8" ht="12.75">
      <c r="A184" s="16" t="s">
        <v>149</v>
      </c>
      <c r="B184" s="12" t="s">
        <v>93</v>
      </c>
      <c r="C184" s="12" t="s">
        <v>40</v>
      </c>
      <c r="D184" s="12" t="s">
        <v>170</v>
      </c>
      <c r="E184" s="12" t="s">
        <v>73</v>
      </c>
      <c r="F184" s="14">
        <v>9</v>
      </c>
      <c r="G184" s="14">
        <v>2.3</v>
      </c>
      <c r="H184" s="30">
        <f t="shared" si="11"/>
        <v>25.555555555555554</v>
      </c>
    </row>
    <row r="185" spans="1:8" ht="24">
      <c r="A185" s="16" t="s">
        <v>341</v>
      </c>
      <c r="B185" s="12" t="s">
        <v>93</v>
      </c>
      <c r="C185" s="12" t="s">
        <v>40</v>
      </c>
      <c r="D185" s="12" t="s">
        <v>340</v>
      </c>
      <c r="E185" s="12"/>
      <c r="F185" s="14">
        <f>+F186</f>
        <v>500</v>
      </c>
      <c r="G185" s="14">
        <f>+G186</f>
        <v>0</v>
      </c>
      <c r="H185" s="30">
        <f t="shared" si="11"/>
        <v>0</v>
      </c>
    </row>
    <row r="186" spans="1:8" ht="12.75">
      <c r="A186" s="16" t="s">
        <v>149</v>
      </c>
      <c r="B186" s="12" t="s">
        <v>93</v>
      </c>
      <c r="C186" s="12" t="s">
        <v>40</v>
      </c>
      <c r="D186" s="12" t="s">
        <v>340</v>
      </c>
      <c r="E186" s="12" t="s">
        <v>73</v>
      </c>
      <c r="F186" s="14">
        <v>500</v>
      </c>
      <c r="G186" s="14">
        <v>0</v>
      </c>
      <c r="H186" s="30">
        <f t="shared" si="11"/>
        <v>0</v>
      </c>
    </row>
    <row r="187" spans="1:8" ht="12.75">
      <c r="A187" s="16" t="s">
        <v>357</v>
      </c>
      <c r="B187" s="12" t="s">
        <v>93</v>
      </c>
      <c r="C187" s="12" t="s">
        <v>40</v>
      </c>
      <c r="D187" s="12" t="s">
        <v>358</v>
      </c>
      <c r="E187" s="12"/>
      <c r="F187" s="14">
        <f>+F188</f>
        <v>5000</v>
      </c>
      <c r="G187" s="14">
        <f>+G188</f>
        <v>0</v>
      </c>
      <c r="H187" s="30">
        <f t="shared" si="11"/>
        <v>0</v>
      </c>
    </row>
    <row r="188" spans="1:8" ht="12.75">
      <c r="A188" s="16" t="s">
        <v>149</v>
      </c>
      <c r="B188" s="12" t="s">
        <v>93</v>
      </c>
      <c r="C188" s="12" t="s">
        <v>40</v>
      </c>
      <c r="D188" s="12" t="s">
        <v>358</v>
      </c>
      <c r="E188" s="12" t="s">
        <v>73</v>
      </c>
      <c r="F188" s="14">
        <v>5000</v>
      </c>
      <c r="G188" s="14">
        <v>0</v>
      </c>
      <c r="H188" s="30">
        <f t="shared" si="11"/>
        <v>0</v>
      </c>
    </row>
    <row r="189" spans="1:8" ht="12.75">
      <c r="A189" s="22" t="s">
        <v>18</v>
      </c>
      <c r="B189" s="12" t="s">
        <v>93</v>
      </c>
      <c r="C189" s="12" t="s">
        <v>37</v>
      </c>
      <c r="D189" s="12"/>
      <c r="E189" s="12"/>
      <c r="F189" s="13">
        <f>F190+F203+F205+F207</f>
        <v>123066.6</v>
      </c>
      <c r="G189" s="13">
        <f>G190+G203+G205+G207</f>
        <v>56869.799999999996</v>
      </c>
      <c r="H189" s="30">
        <f t="shared" si="11"/>
        <v>46.210588413103146</v>
      </c>
    </row>
    <row r="190" spans="1:8" ht="12.75">
      <c r="A190" s="16" t="s">
        <v>16</v>
      </c>
      <c r="B190" s="12" t="s">
        <v>93</v>
      </c>
      <c r="C190" s="12" t="s">
        <v>37</v>
      </c>
      <c r="D190" s="12" t="s">
        <v>56</v>
      </c>
      <c r="E190" s="12"/>
      <c r="F190" s="14">
        <f>F191+F194+F196+F201</f>
        <v>29731.2</v>
      </c>
      <c r="G190" s="14">
        <f>G191+G194+G196+G201</f>
        <v>14792.8</v>
      </c>
      <c r="H190" s="30">
        <f t="shared" si="11"/>
        <v>49.755139382197825</v>
      </c>
    </row>
    <row r="191" spans="1:8" ht="36">
      <c r="A191" s="16" t="s">
        <v>307</v>
      </c>
      <c r="B191" s="12" t="s">
        <v>93</v>
      </c>
      <c r="C191" s="12" t="s">
        <v>37</v>
      </c>
      <c r="D191" s="12" t="s">
        <v>275</v>
      </c>
      <c r="E191" s="12"/>
      <c r="F191" s="14">
        <f>+F192</f>
        <v>24841.3</v>
      </c>
      <c r="G191" s="14">
        <f>+G192</f>
        <v>12357</v>
      </c>
      <c r="H191" s="30">
        <f t="shared" si="11"/>
        <v>49.74377347401304</v>
      </c>
    </row>
    <row r="192" spans="1:8" ht="24">
      <c r="A192" s="16" t="s">
        <v>21</v>
      </c>
      <c r="B192" s="12" t="s">
        <v>93</v>
      </c>
      <c r="C192" s="12" t="s">
        <v>37</v>
      </c>
      <c r="D192" s="12" t="s">
        <v>276</v>
      </c>
      <c r="E192" s="12"/>
      <c r="F192" s="14">
        <f>+F193</f>
        <v>24841.3</v>
      </c>
      <c r="G192" s="14">
        <f>+G193</f>
        <v>12357</v>
      </c>
      <c r="H192" s="30">
        <f t="shared" si="11"/>
        <v>49.74377347401304</v>
      </c>
    </row>
    <row r="193" spans="1:8" ht="12.75">
      <c r="A193" s="18" t="s">
        <v>149</v>
      </c>
      <c r="B193" s="12" t="s">
        <v>93</v>
      </c>
      <c r="C193" s="12" t="s">
        <v>37</v>
      </c>
      <c r="D193" s="12" t="s">
        <v>276</v>
      </c>
      <c r="E193" s="12" t="s">
        <v>73</v>
      </c>
      <c r="F193" s="14">
        <v>24841.3</v>
      </c>
      <c r="G193" s="14">
        <v>12357</v>
      </c>
      <c r="H193" s="30">
        <f t="shared" si="11"/>
        <v>49.74377347401304</v>
      </c>
    </row>
    <row r="194" spans="1:8" ht="36">
      <c r="A194" s="16" t="s">
        <v>198</v>
      </c>
      <c r="B194" s="12" t="s">
        <v>93</v>
      </c>
      <c r="C194" s="12" t="s">
        <v>37</v>
      </c>
      <c r="D194" s="12" t="s">
        <v>277</v>
      </c>
      <c r="E194" s="12"/>
      <c r="F194" s="14">
        <f>+F195</f>
        <v>2080</v>
      </c>
      <c r="G194" s="14">
        <f>+G195</f>
        <v>1205</v>
      </c>
      <c r="H194" s="30">
        <f t="shared" si="11"/>
        <v>57.932692307692314</v>
      </c>
    </row>
    <row r="195" spans="1:8" ht="12.75">
      <c r="A195" s="18" t="s">
        <v>149</v>
      </c>
      <c r="B195" s="12" t="s">
        <v>93</v>
      </c>
      <c r="C195" s="12" t="s">
        <v>37</v>
      </c>
      <c r="D195" s="12" t="s">
        <v>278</v>
      </c>
      <c r="E195" s="12" t="s">
        <v>73</v>
      </c>
      <c r="F195" s="14">
        <v>2080</v>
      </c>
      <c r="G195" s="14">
        <v>1205</v>
      </c>
      <c r="H195" s="30">
        <f t="shared" si="11"/>
        <v>57.932692307692314</v>
      </c>
    </row>
    <row r="196" spans="1:8" ht="36">
      <c r="A196" s="16" t="s">
        <v>308</v>
      </c>
      <c r="B196" s="12" t="s">
        <v>93</v>
      </c>
      <c r="C196" s="12" t="s">
        <v>37</v>
      </c>
      <c r="D196" s="12" t="s">
        <v>275</v>
      </c>
      <c r="E196" s="12"/>
      <c r="F196" s="14">
        <f>+F200</f>
        <v>2709.9</v>
      </c>
      <c r="G196" s="14">
        <f>+G200</f>
        <v>1230.8</v>
      </c>
      <c r="H196" s="30">
        <f t="shared" si="11"/>
        <v>45.41865013469131</v>
      </c>
    </row>
    <row r="197" spans="1:8" ht="12.75" hidden="1">
      <c r="A197" s="18" t="s">
        <v>140</v>
      </c>
      <c r="B197" s="12" t="s">
        <v>93</v>
      </c>
      <c r="C197" s="12" t="s">
        <v>37</v>
      </c>
      <c r="D197" s="12" t="s">
        <v>139</v>
      </c>
      <c r="E197" s="12"/>
      <c r="F197" s="14"/>
      <c r="G197" s="14"/>
      <c r="H197" s="30" t="e">
        <f t="shared" si="11"/>
        <v>#DIV/0!</v>
      </c>
    </row>
    <row r="198" spans="1:8" ht="12.75" hidden="1">
      <c r="A198" s="18" t="s">
        <v>72</v>
      </c>
      <c r="B198" s="12" t="s">
        <v>93</v>
      </c>
      <c r="C198" s="12" t="s">
        <v>37</v>
      </c>
      <c r="D198" s="12" t="s">
        <v>139</v>
      </c>
      <c r="E198" s="12" t="s">
        <v>73</v>
      </c>
      <c r="F198" s="14"/>
      <c r="G198" s="14"/>
      <c r="H198" s="30" t="e">
        <f t="shared" si="11"/>
        <v>#DIV/0!</v>
      </c>
    </row>
    <row r="199" spans="1:8" ht="12.75" hidden="1">
      <c r="A199" s="18"/>
      <c r="B199" s="12"/>
      <c r="C199" s="12"/>
      <c r="D199" s="12"/>
      <c r="E199" s="12"/>
      <c r="F199" s="14"/>
      <c r="G199" s="14"/>
      <c r="H199" s="30" t="e">
        <f aca="true" t="shared" si="13" ref="H199:H262">+G199/F199*100</f>
        <v>#DIV/0!</v>
      </c>
    </row>
    <row r="200" spans="1:8" ht="12.75">
      <c r="A200" s="18" t="s">
        <v>149</v>
      </c>
      <c r="B200" s="12" t="s">
        <v>93</v>
      </c>
      <c r="C200" s="12" t="s">
        <v>37</v>
      </c>
      <c r="D200" s="12" t="s">
        <v>279</v>
      </c>
      <c r="E200" s="12" t="s">
        <v>73</v>
      </c>
      <c r="F200" s="14">
        <v>2709.9</v>
      </c>
      <c r="G200" s="14">
        <v>1230.8</v>
      </c>
      <c r="H200" s="30">
        <f t="shared" si="13"/>
        <v>45.41865013469131</v>
      </c>
    </row>
    <row r="201" spans="1:8" ht="36">
      <c r="A201" s="16" t="s">
        <v>281</v>
      </c>
      <c r="B201" s="12" t="s">
        <v>93</v>
      </c>
      <c r="C201" s="12" t="s">
        <v>37</v>
      </c>
      <c r="D201" s="12" t="s">
        <v>256</v>
      </c>
      <c r="E201" s="12"/>
      <c r="F201" s="14">
        <f>+F202</f>
        <v>100</v>
      </c>
      <c r="G201" s="14">
        <f>+G202</f>
        <v>0</v>
      </c>
      <c r="H201" s="30">
        <f t="shared" si="13"/>
        <v>0</v>
      </c>
    </row>
    <row r="202" spans="1:8" ht="12.75">
      <c r="A202" s="18" t="s">
        <v>282</v>
      </c>
      <c r="B202" s="12" t="s">
        <v>93</v>
      </c>
      <c r="C202" s="12" t="s">
        <v>37</v>
      </c>
      <c r="D202" s="12" t="s">
        <v>283</v>
      </c>
      <c r="E202" s="12" t="s">
        <v>73</v>
      </c>
      <c r="F202" s="14">
        <v>100</v>
      </c>
      <c r="G202" s="14">
        <v>0</v>
      </c>
      <c r="H202" s="30">
        <f t="shared" si="13"/>
        <v>0</v>
      </c>
    </row>
    <row r="203" spans="1:8" ht="12.75">
      <c r="A203" s="18" t="s">
        <v>359</v>
      </c>
      <c r="B203" s="12" t="s">
        <v>93</v>
      </c>
      <c r="C203" s="12" t="s">
        <v>37</v>
      </c>
      <c r="D203" s="12" t="s">
        <v>360</v>
      </c>
      <c r="E203" s="12"/>
      <c r="F203" s="14">
        <f>+F204</f>
        <v>7815.4</v>
      </c>
      <c r="G203" s="14">
        <f>+G204</f>
        <v>110.8</v>
      </c>
      <c r="H203" s="30">
        <f t="shared" si="13"/>
        <v>1.417713744657983</v>
      </c>
    </row>
    <row r="204" spans="1:8" ht="12.75">
      <c r="A204" s="18" t="s">
        <v>149</v>
      </c>
      <c r="B204" s="12" t="s">
        <v>93</v>
      </c>
      <c r="C204" s="12" t="s">
        <v>37</v>
      </c>
      <c r="D204" s="12" t="s">
        <v>360</v>
      </c>
      <c r="E204" s="12" t="s">
        <v>73</v>
      </c>
      <c r="F204" s="14">
        <v>7815.4</v>
      </c>
      <c r="G204" s="14">
        <v>110.8</v>
      </c>
      <c r="H204" s="30">
        <f t="shared" si="13"/>
        <v>1.417713744657983</v>
      </c>
    </row>
    <row r="205" spans="1:8" ht="12.75">
      <c r="A205" s="18" t="s">
        <v>140</v>
      </c>
      <c r="B205" s="12" t="s">
        <v>93</v>
      </c>
      <c r="C205" s="12" t="s">
        <v>37</v>
      </c>
      <c r="D205" s="12" t="s">
        <v>139</v>
      </c>
      <c r="E205" s="12"/>
      <c r="F205" s="14">
        <f>+F206</f>
        <v>1809</v>
      </c>
      <c r="G205" s="14">
        <f>+G206</f>
        <v>477.6</v>
      </c>
      <c r="H205" s="30">
        <f t="shared" si="13"/>
        <v>26.401326699834165</v>
      </c>
    </row>
    <row r="206" spans="1:8" ht="12.75">
      <c r="A206" s="18" t="s">
        <v>149</v>
      </c>
      <c r="B206" s="12" t="s">
        <v>93</v>
      </c>
      <c r="C206" s="12" t="s">
        <v>37</v>
      </c>
      <c r="D206" s="12" t="s">
        <v>139</v>
      </c>
      <c r="E206" s="12" t="s">
        <v>73</v>
      </c>
      <c r="F206" s="14">
        <v>1809</v>
      </c>
      <c r="G206" s="14">
        <v>477.6</v>
      </c>
      <c r="H206" s="30">
        <f t="shared" si="13"/>
        <v>26.401326699834165</v>
      </c>
    </row>
    <row r="207" spans="1:8" ht="12.75">
      <c r="A207" s="18" t="s">
        <v>120</v>
      </c>
      <c r="B207" s="12" t="s">
        <v>93</v>
      </c>
      <c r="C207" s="12" t="s">
        <v>37</v>
      </c>
      <c r="D207" s="12" t="s">
        <v>121</v>
      </c>
      <c r="E207" s="12"/>
      <c r="F207" s="14">
        <f>F208+F211</f>
        <v>83711</v>
      </c>
      <c r="G207" s="14">
        <f>G208+G211</f>
        <v>41488.6</v>
      </c>
      <c r="H207" s="30">
        <f t="shared" si="13"/>
        <v>49.56170634683614</v>
      </c>
    </row>
    <row r="208" spans="1:8" ht="36">
      <c r="A208" s="16" t="s">
        <v>199</v>
      </c>
      <c r="B208" s="12" t="s">
        <v>93</v>
      </c>
      <c r="C208" s="12" t="s">
        <v>37</v>
      </c>
      <c r="D208" s="12" t="s">
        <v>209</v>
      </c>
      <c r="E208" s="12"/>
      <c r="F208" s="14">
        <f>+F209</f>
        <v>3454</v>
      </c>
      <c r="G208" s="14">
        <f>+G209</f>
        <v>1913</v>
      </c>
      <c r="H208" s="30">
        <f t="shared" si="13"/>
        <v>55.385060799073536</v>
      </c>
    </row>
    <row r="209" spans="1:8" ht="24">
      <c r="A209" s="16" t="s">
        <v>171</v>
      </c>
      <c r="B209" s="12" t="s">
        <v>93</v>
      </c>
      <c r="C209" s="12" t="s">
        <v>37</v>
      </c>
      <c r="D209" s="12" t="s">
        <v>210</v>
      </c>
      <c r="E209" s="12"/>
      <c r="F209" s="14">
        <f>+F210</f>
        <v>3454</v>
      </c>
      <c r="G209" s="14">
        <f>+G210</f>
        <v>1913</v>
      </c>
      <c r="H209" s="30">
        <f t="shared" si="13"/>
        <v>55.385060799073536</v>
      </c>
    </row>
    <row r="210" spans="1:8" ht="12.75">
      <c r="A210" s="16" t="s">
        <v>172</v>
      </c>
      <c r="B210" s="12" t="s">
        <v>93</v>
      </c>
      <c r="C210" s="12" t="s">
        <v>37</v>
      </c>
      <c r="D210" s="12" t="s">
        <v>210</v>
      </c>
      <c r="E210" s="12" t="s">
        <v>207</v>
      </c>
      <c r="F210" s="14">
        <v>3454</v>
      </c>
      <c r="G210" s="14">
        <v>1913</v>
      </c>
      <c r="H210" s="30">
        <f t="shared" si="13"/>
        <v>55.385060799073536</v>
      </c>
    </row>
    <row r="211" spans="1:8" ht="24">
      <c r="A211" s="16" t="s">
        <v>173</v>
      </c>
      <c r="B211" s="12" t="s">
        <v>93</v>
      </c>
      <c r="C211" s="12" t="s">
        <v>37</v>
      </c>
      <c r="D211" s="12" t="s">
        <v>168</v>
      </c>
      <c r="E211" s="12"/>
      <c r="F211" s="14">
        <f>F212+F214+F216+F218</f>
        <v>80257</v>
      </c>
      <c r="G211" s="14">
        <f>G212+G214+G216+G218</f>
        <v>39575.6</v>
      </c>
      <c r="H211" s="30">
        <f t="shared" si="13"/>
        <v>49.31108812938435</v>
      </c>
    </row>
    <row r="212" spans="1:8" ht="24">
      <c r="A212" s="16" t="s">
        <v>174</v>
      </c>
      <c r="B212" s="12" t="s">
        <v>93</v>
      </c>
      <c r="C212" s="12" t="s">
        <v>37</v>
      </c>
      <c r="D212" s="12" t="s">
        <v>211</v>
      </c>
      <c r="E212" s="12"/>
      <c r="F212" s="14">
        <f>+F213</f>
        <v>61474</v>
      </c>
      <c r="G212" s="14">
        <f>+G213</f>
        <v>28281.5</v>
      </c>
      <c r="H212" s="30">
        <f t="shared" si="13"/>
        <v>46.005628395744544</v>
      </c>
    </row>
    <row r="213" spans="1:8" ht="12.75">
      <c r="A213" s="18" t="s">
        <v>9</v>
      </c>
      <c r="B213" s="12" t="s">
        <v>93</v>
      </c>
      <c r="C213" s="12" t="s">
        <v>37</v>
      </c>
      <c r="D213" s="12" t="s">
        <v>211</v>
      </c>
      <c r="E213" s="12" t="s">
        <v>73</v>
      </c>
      <c r="F213" s="14">
        <v>61474</v>
      </c>
      <c r="G213" s="14">
        <v>28281.5</v>
      </c>
      <c r="H213" s="30">
        <f t="shared" si="13"/>
        <v>46.005628395744544</v>
      </c>
    </row>
    <row r="214" spans="1:8" ht="24">
      <c r="A214" s="16" t="s">
        <v>175</v>
      </c>
      <c r="B214" s="12" t="s">
        <v>93</v>
      </c>
      <c r="C214" s="12" t="s">
        <v>37</v>
      </c>
      <c r="D214" s="12" t="s">
        <v>212</v>
      </c>
      <c r="E214" s="12"/>
      <c r="F214" s="14">
        <f>+F215</f>
        <v>1048</v>
      </c>
      <c r="G214" s="14">
        <f>+G215</f>
        <v>522</v>
      </c>
      <c r="H214" s="30">
        <f t="shared" si="13"/>
        <v>49.80916030534351</v>
      </c>
    </row>
    <row r="215" spans="1:8" ht="12.75">
      <c r="A215" s="16" t="s">
        <v>9</v>
      </c>
      <c r="B215" s="12" t="s">
        <v>93</v>
      </c>
      <c r="C215" s="12" t="s">
        <v>37</v>
      </c>
      <c r="D215" s="12" t="s">
        <v>212</v>
      </c>
      <c r="E215" s="12" t="s">
        <v>73</v>
      </c>
      <c r="F215" s="14">
        <v>1048</v>
      </c>
      <c r="G215" s="14">
        <v>522</v>
      </c>
      <c r="H215" s="30">
        <f t="shared" si="13"/>
        <v>49.80916030534351</v>
      </c>
    </row>
    <row r="216" spans="1:8" ht="36">
      <c r="A216" s="16" t="s">
        <v>176</v>
      </c>
      <c r="B216" s="12" t="s">
        <v>93</v>
      </c>
      <c r="C216" s="12" t="s">
        <v>37</v>
      </c>
      <c r="D216" s="12" t="s">
        <v>213</v>
      </c>
      <c r="E216" s="12"/>
      <c r="F216" s="14">
        <f>+F217</f>
        <v>17132</v>
      </c>
      <c r="G216" s="14">
        <f>+G217</f>
        <v>10448</v>
      </c>
      <c r="H216" s="30">
        <f t="shared" si="13"/>
        <v>60.98529068409994</v>
      </c>
    </row>
    <row r="217" spans="1:8" ht="12.75">
      <c r="A217" s="16" t="s">
        <v>9</v>
      </c>
      <c r="B217" s="12" t="s">
        <v>93</v>
      </c>
      <c r="C217" s="12" t="s">
        <v>37</v>
      </c>
      <c r="D217" s="12" t="s">
        <v>213</v>
      </c>
      <c r="E217" s="12" t="s">
        <v>73</v>
      </c>
      <c r="F217" s="14">
        <v>17132</v>
      </c>
      <c r="G217" s="14">
        <v>10448</v>
      </c>
      <c r="H217" s="30">
        <f t="shared" si="13"/>
        <v>60.98529068409994</v>
      </c>
    </row>
    <row r="218" spans="1:8" ht="26.25" customHeight="1">
      <c r="A218" s="16" t="s">
        <v>177</v>
      </c>
      <c r="B218" s="12" t="s">
        <v>93</v>
      </c>
      <c r="C218" s="12" t="s">
        <v>37</v>
      </c>
      <c r="D218" s="12" t="s">
        <v>214</v>
      </c>
      <c r="E218" s="12"/>
      <c r="F218" s="14">
        <f>+F219</f>
        <v>603</v>
      </c>
      <c r="G218" s="14">
        <f>+G219</f>
        <v>324.1</v>
      </c>
      <c r="H218" s="30">
        <f t="shared" si="13"/>
        <v>53.74792703150912</v>
      </c>
    </row>
    <row r="219" spans="1:8" ht="12.75">
      <c r="A219" s="16" t="s">
        <v>149</v>
      </c>
      <c r="B219" s="12" t="s">
        <v>93</v>
      </c>
      <c r="C219" s="12" t="s">
        <v>37</v>
      </c>
      <c r="D219" s="12" t="s">
        <v>214</v>
      </c>
      <c r="E219" s="12" t="s">
        <v>73</v>
      </c>
      <c r="F219" s="14">
        <v>603</v>
      </c>
      <c r="G219" s="14">
        <v>324.1</v>
      </c>
      <c r="H219" s="30">
        <f t="shared" si="13"/>
        <v>53.74792703150912</v>
      </c>
    </row>
    <row r="220" spans="1:8" ht="24">
      <c r="A220" s="7" t="s">
        <v>178</v>
      </c>
      <c r="B220" s="12" t="s">
        <v>93</v>
      </c>
      <c r="C220" s="12" t="s">
        <v>36</v>
      </c>
      <c r="D220" s="12"/>
      <c r="E220" s="12"/>
      <c r="F220" s="13">
        <f>F221+F225</f>
        <v>200</v>
      </c>
      <c r="G220" s="13">
        <f>G221+G225</f>
        <v>174.7</v>
      </c>
      <c r="H220" s="30">
        <f t="shared" si="13"/>
        <v>87.35</v>
      </c>
    </row>
    <row r="221" spans="1:8" ht="12.75">
      <c r="A221" s="16" t="s">
        <v>16</v>
      </c>
      <c r="B221" s="12" t="s">
        <v>93</v>
      </c>
      <c r="C221" s="12" t="s">
        <v>36</v>
      </c>
      <c r="D221" s="12" t="s">
        <v>56</v>
      </c>
      <c r="E221" s="12"/>
      <c r="F221" s="14">
        <f aca="true" t="shared" si="14" ref="F221:G223">+F222</f>
        <v>177</v>
      </c>
      <c r="G221" s="14">
        <f t="shared" si="14"/>
        <v>173.5</v>
      </c>
      <c r="H221" s="30">
        <f t="shared" si="13"/>
        <v>98.0225988700565</v>
      </c>
    </row>
    <row r="222" spans="1:8" ht="36">
      <c r="A222" s="16" t="s">
        <v>296</v>
      </c>
      <c r="B222" s="12" t="s">
        <v>93</v>
      </c>
      <c r="C222" s="12" t="s">
        <v>36</v>
      </c>
      <c r="D222" s="12" t="s">
        <v>275</v>
      </c>
      <c r="E222" s="12"/>
      <c r="F222" s="14">
        <f t="shared" si="14"/>
        <v>177</v>
      </c>
      <c r="G222" s="14">
        <f t="shared" si="14"/>
        <v>173.5</v>
      </c>
      <c r="H222" s="30">
        <f t="shared" si="13"/>
        <v>98.0225988700565</v>
      </c>
    </row>
    <row r="223" spans="1:8" ht="24">
      <c r="A223" s="16" t="s">
        <v>217</v>
      </c>
      <c r="B223" s="12" t="s">
        <v>93</v>
      </c>
      <c r="C223" s="12" t="s">
        <v>36</v>
      </c>
      <c r="D223" s="12" t="s">
        <v>280</v>
      </c>
      <c r="E223" s="12"/>
      <c r="F223" s="14">
        <f t="shared" si="14"/>
        <v>177</v>
      </c>
      <c r="G223" s="14">
        <f t="shared" si="14"/>
        <v>173.5</v>
      </c>
      <c r="H223" s="30">
        <f t="shared" si="13"/>
        <v>98.0225988700565</v>
      </c>
    </row>
    <row r="224" spans="1:8" ht="12.75">
      <c r="A224" s="16" t="s">
        <v>149</v>
      </c>
      <c r="B224" s="12" t="s">
        <v>93</v>
      </c>
      <c r="C224" s="12" t="s">
        <v>36</v>
      </c>
      <c r="D224" s="12" t="s">
        <v>280</v>
      </c>
      <c r="E224" s="12" t="s">
        <v>73</v>
      </c>
      <c r="F224" s="14">
        <v>177</v>
      </c>
      <c r="G224" s="14">
        <v>173.5</v>
      </c>
      <c r="H224" s="30">
        <f t="shared" si="13"/>
        <v>98.0225988700565</v>
      </c>
    </row>
    <row r="225" spans="1:8" ht="12.75">
      <c r="A225" s="16" t="s">
        <v>120</v>
      </c>
      <c r="B225" s="12" t="s">
        <v>93</v>
      </c>
      <c r="C225" s="12" t="s">
        <v>36</v>
      </c>
      <c r="D225" s="12" t="s">
        <v>121</v>
      </c>
      <c r="E225" s="12"/>
      <c r="F225" s="14">
        <f>+F226</f>
        <v>23</v>
      </c>
      <c r="G225" s="14">
        <f>+G226</f>
        <v>1.2</v>
      </c>
      <c r="H225" s="30">
        <f t="shared" si="13"/>
        <v>5.217391304347826</v>
      </c>
    </row>
    <row r="226" spans="1:8" ht="24">
      <c r="A226" s="16" t="s">
        <v>179</v>
      </c>
      <c r="B226" s="12" t="s">
        <v>93</v>
      </c>
      <c r="C226" s="12" t="s">
        <v>36</v>
      </c>
      <c r="D226" s="12" t="s">
        <v>168</v>
      </c>
      <c r="E226" s="12"/>
      <c r="F226" s="14">
        <f>+F227</f>
        <v>23</v>
      </c>
      <c r="G226" s="14">
        <f>+G227</f>
        <v>1.2</v>
      </c>
      <c r="H226" s="30">
        <f t="shared" si="13"/>
        <v>5.217391304347826</v>
      </c>
    </row>
    <row r="227" spans="1:8" ht="24">
      <c r="A227" s="16" t="s">
        <v>215</v>
      </c>
      <c r="B227" s="12" t="s">
        <v>93</v>
      </c>
      <c r="C227" s="12" t="s">
        <v>36</v>
      </c>
      <c r="D227" s="12" t="s">
        <v>216</v>
      </c>
      <c r="E227" s="12"/>
      <c r="F227" s="14">
        <f>+F229</f>
        <v>23</v>
      </c>
      <c r="G227" s="14">
        <f>+G229</f>
        <v>1.2</v>
      </c>
      <c r="H227" s="30">
        <f t="shared" si="13"/>
        <v>5.217391304347826</v>
      </c>
    </row>
    <row r="228" spans="1:8" ht="12.75" hidden="1">
      <c r="A228" s="18"/>
      <c r="B228" s="12"/>
      <c r="C228" s="12"/>
      <c r="D228" s="12"/>
      <c r="E228" s="12"/>
      <c r="F228" s="14"/>
      <c r="G228" s="14"/>
      <c r="H228" s="30" t="e">
        <f t="shared" si="13"/>
        <v>#DIV/0!</v>
      </c>
    </row>
    <row r="229" spans="1:8" ht="12.75">
      <c r="A229" s="18" t="s">
        <v>149</v>
      </c>
      <c r="B229" s="12" t="s">
        <v>93</v>
      </c>
      <c r="C229" s="12" t="s">
        <v>36</v>
      </c>
      <c r="D229" s="12" t="s">
        <v>216</v>
      </c>
      <c r="E229" s="12" t="s">
        <v>73</v>
      </c>
      <c r="F229" s="14">
        <v>23</v>
      </c>
      <c r="G229" s="14">
        <v>1.2</v>
      </c>
      <c r="H229" s="30">
        <f t="shared" si="13"/>
        <v>5.217391304347826</v>
      </c>
    </row>
    <row r="230" spans="1:8" ht="12.75">
      <c r="A230" s="11" t="s">
        <v>14</v>
      </c>
      <c r="B230" s="12" t="s">
        <v>93</v>
      </c>
      <c r="C230" s="12" t="s">
        <v>35</v>
      </c>
      <c r="D230" s="12"/>
      <c r="E230" s="12"/>
      <c r="F230" s="13">
        <f>F231+F234</f>
        <v>6219.7</v>
      </c>
      <c r="G230" s="13">
        <f>G231+G234</f>
        <v>2937.7999999999997</v>
      </c>
      <c r="H230" s="30">
        <f t="shared" si="13"/>
        <v>47.23378941106484</v>
      </c>
    </row>
    <row r="231" spans="1:8" ht="12.75">
      <c r="A231" s="18" t="s">
        <v>16</v>
      </c>
      <c r="B231" s="12" t="s">
        <v>93</v>
      </c>
      <c r="C231" s="12" t="s">
        <v>35</v>
      </c>
      <c r="D231" s="12" t="s">
        <v>56</v>
      </c>
      <c r="E231" s="12"/>
      <c r="F231" s="14">
        <f>+F232</f>
        <v>3136</v>
      </c>
      <c r="G231" s="14">
        <f>+G232</f>
        <v>538.6</v>
      </c>
      <c r="H231" s="30">
        <f t="shared" si="13"/>
        <v>17.174744897959187</v>
      </c>
    </row>
    <row r="232" spans="1:8" ht="29.25" customHeight="1">
      <c r="A232" s="16" t="s">
        <v>297</v>
      </c>
      <c r="B232" s="12" t="s">
        <v>93</v>
      </c>
      <c r="C232" s="12" t="s">
        <v>35</v>
      </c>
      <c r="D232" s="12" t="s">
        <v>298</v>
      </c>
      <c r="E232" s="12"/>
      <c r="F232" s="14">
        <f>+F233</f>
        <v>3136</v>
      </c>
      <c r="G232" s="14">
        <f>+G233</f>
        <v>538.6</v>
      </c>
      <c r="H232" s="30">
        <f t="shared" si="13"/>
        <v>17.174744897959187</v>
      </c>
    </row>
    <row r="233" spans="1:8" ht="12.75">
      <c r="A233" s="18" t="s">
        <v>149</v>
      </c>
      <c r="B233" s="12" t="s">
        <v>93</v>
      </c>
      <c r="C233" s="12" t="s">
        <v>35</v>
      </c>
      <c r="D233" s="12" t="s">
        <v>299</v>
      </c>
      <c r="E233" s="12" t="s">
        <v>73</v>
      </c>
      <c r="F233" s="14">
        <v>3136</v>
      </c>
      <c r="G233" s="14">
        <v>538.6</v>
      </c>
      <c r="H233" s="30">
        <f t="shared" si="13"/>
        <v>17.174744897959187</v>
      </c>
    </row>
    <row r="234" spans="1:8" ht="12.75">
      <c r="A234" s="18" t="s">
        <v>120</v>
      </c>
      <c r="B234" s="12" t="s">
        <v>93</v>
      </c>
      <c r="C234" s="12" t="s">
        <v>35</v>
      </c>
      <c r="D234" s="12" t="s">
        <v>121</v>
      </c>
      <c r="E234" s="12"/>
      <c r="F234" s="14">
        <f>F235</f>
        <v>3083.7</v>
      </c>
      <c r="G234" s="14">
        <f>G235</f>
        <v>2399.2</v>
      </c>
      <c r="H234" s="30">
        <f t="shared" si="13"/>
        <v>77.80263968609138</v>
      </c>
    </row>
    <row r="235" spans="1:8" ht="24">
      <c r="A235" s="16" t="s">
        <v>200</v>
      </c>
      <c r="B235" s="12" t="s">
        <v>93</v>
      </c>
      <c r="C235" s="12" t="s">
        <v>35</v>
      </c>
      <c r="D235" s="12" t="s">
        <v>218</v>
      </c>
      <c r="E235" s="12"/>
      <c r="F235" s="14">
        <f>F236+F238+F240+F244</f>
        <v>3083.7</v>
      </c>
      <c r="G235" s="14">
        <f>G236+G238+G240</f>
        <v>2399.2</v>
      </c>
      <c r="H235" s="30">
        <f t="shared" si="13"/>
        <v>77.80263968609138</v>
      </c>
    </row>
    <row r="236" spans="1:8" ht="23.25" customHeight="1">
      <c r="A236" s="16" t="s">
        <v>141</v>
      </c>
      <c r="B236" s="12" t="s">
        <v>93</v>
      </c>
      <c r="C236" s="12" t="s">
        <v>35</v>
      </c>
      <c r="D236" s="12" t="s">
        <v>219</v>
      </c>
      <c r="E236" s="12"/>
      <c r="F236" s="14">
        <f>+F237</f>
        <v>1491.8</v>
      </c>
      <c r="G236" s="14">
        <f>+G237</f>
        <v>1491.8</v>
      </c>
      <c r="H236" s="30">
        <f t="shared" si="13"/>
        <v>100</v>
      </c>
    </row>
    <row r="237" spans="1:8" ht="12.75">
      <c r="A237" s="16" t="s">
        <v>172</v>
      </c>
      <c r="B237" s="12" t="s">
        <v>93</v>
      </c>
      <c r="C237" s="12" t="s">
        <v>35</v>
      </c>
      <c r="D237" s="12" t="s">
        <v>219</v>
      </c>
      <c r="E237" s="12" t="s">
        <v>73</v>
      </c>
      <c r="F237" s="14">
        <v>1491.8</v>
      </c>
      <c r="G237" s="14">
        <v>1491.8</v>
      </c>
      <c r="H237" s="30">
        <f t="shared" si="13"/>
        <v>100</v>
      </c>
    </row>
    <row r="238" spans="1:8" ht="36">
      <c r="A238" s="16" t="s">
        <v>143</v>
      </c>
      <c r="B238" s="12" t="s">
        <v>93</v>
      </c>
      <c r="C238" s="12" t="s">
        <v>35</v>
      </c>
      <c r="D238" s="12" t="s">
        <v>220</v>
      </c>
      <c r="E238" s="12"/>
      <c r="F238" s="14">
        <f>+F239</f>
        <v>305.1</v>
      </c>
      <c r="G238" s="14">
        <f>+G239</f>
        <v>305.1</v>
      </c>
      <c r="H238" s="30">
        <f t="shared" si="13"/>
        <v>100</v>
      </c>
    </row>
    <row r="239" spans="1:8" ht="12.75">
      <c r="A239" s="16" t="s">
        <v>172</v>
      </c>
      <c r="B239" s="12" t="s">
        <v>93</v>
      </c>
      <c r="C239" s="12" t="s">
        <v>35</v>
      </c>
      <c r="D239" s="12" t="s">
        <v>220</v>
      </c>
      <c r="E239" s="12" t="s">
        <v>73</v>
      </c>
      <c r="F239" s="14">
        <v>305.1</v>
      </c>
      <c r="G239" s="14">
        <v>305.1</v>
      </c>
      <c r="H239" s="30">
        <f t="shared" si="13"/>
        <v>100</v>
      </c>
    </row>
    <row r="240" spans="1:8" ht="24">
      <c r="A240" s="16" t="s">
        <v>142</v>
      </c>
      <c r="B240" s="12" t="s">
        <v>93</v>
      </c>
      <c r="C240" s="12" t="s">
        <v>35</v>
      </c>
      <c r="D240" s="12" t="s">
        <v>221</v>
      </c>
      <c r="E240" s="12"/>
      <c r="F240" s="14">
        <f>+F241</f>
        <v>912.8</v>
      </c>
      <c r="G240" s="14">
        <f>+G241</f>
        <v>602.3</v>
      </c>
      <c r="H240" s="30">
        <f t="shared" si="13"/>
        <v>65.9837861524978</v>
      </c>
    </row>
    <row r="241" spans="1:8" ht="12.75">
      <c r="A241" s="16" t="s">
        <v>172</v>
      </c>
      <c r="B241" s="12" t="s">
        <v>93</v>
      </c>
      <c r="C241" s="12" t="s">
        <v>35</v>
      </c>
      <c r="D241" s="12" t="s">
        <v>221</v>
      </c>
      <c r="E241" s="12" t="s">
        <v>73</v>
      </c>
      <c r="F241" s="14">
        <v>912.8</v>
      </c>
      <c r="G241" s="14">
        <v>602.3</v>
      </c>
      <c r="H241" s="30">
        <f t="shared" si="13"/>
        <v>65.9837861524978</v>
      </c>
    </row>
    <row r="242" spans="1:8" ht="12.75" hidden="1">
      <c r="A242" s="18"/>
      <c r="B242" s="12"/>
      <c r="C242" s="12"/>
      <c r="D242" s="12"/>
      <c r="E242" s="12"/>
      <c r="F242" s="14"/>
      <c r="G242" s="14"/>
      <c r="H242" s="30" t="e">
        <f t="shared" si="13"/>
        <v>#DIV/0!</v>
      </c>
    </row>
    <row r="243" spans="1:8" ht="12.75" hidden="1">
      <c r="A243" s="18"/>
      <c r="B243" s="12"/>
      <c r="C243" s="12"/>
      <c r="D243" s="12"/>
      <c r="E243" s="12"/>
      <c r="F243" s="14"/>
      <c r="G243" s="14"/>
      <c r="H243" s="30" t="e">
        <f t="shared" si="13"/>
        <v>#DIV/0!</v>
      </c>
    </row>
    <row r="244" spans="1:8" ht="24">
      <c r="A244" s="16" t="s">
        <v>362</v>
      </c>
      <c r="B244" s="12" t="s">
        <v>93</v>
      </c>
      <c r="C244" s="12" t="s">
        <v>35</v>
      </c>
      <c r="D244" s="12" t="s">
        <v>361</v>
      </c>
      <c r="E244" s="12"/>
      <c r="F244" s="14">
        <f>+F245</f>
        <v>374</v>
      </c>
      <c r="G244" s="14">
        <f>+G245</f>
        <v>0</v>
      </c>
      <c r="H244" s="30">
        <f t="shared" si="13"/>
        <v>0</v>
      </c>
    </row>
    <row r="245" spans="1:8" ht="12.75">
      <c r="A245" s="16" t="s">
        <v>172</v>
      </c>
      <c r="B245" s="12" t="s">
        <v>93</v>
      </c>
      <c r="C245" s="12" t="s">
        <v>35</v>
      </c>
      <c r="D245" s="12" t="s">
        <v>361</v>
      </c>
      <c r="E245" s="12" t="s">
        <v>73</v>
      </c>
      <c r="F245" s="14">
        <v>374</v>
      </c>
      <c r="G245" s="14">
        <v>0</v>
      </c>
      <c r="H245" s="30">
        <f t="shared" si="13"/>
        <v>0</v>
      </c>
    </row>
    <row r="246" spans="1:8" ht="12.75">
      <c r="A246" s="22" t="s">
        <v>22</v>
      </c>
      <c r="B246" s="12" t="s">
        <v>93</v>
      </c>
      <c r="C246" s="12" t="s">
        <v>41</v>
      </c>
      <c r="D246" s="12"/>
      <c r="E246" s="12"/>
      <c r="F246" s="13">
        <f>F247+F255</f>
        <v>28915</v>
      </c>
      <c r="G246" s="13">
        <f>G247+G255</f>
        <v>12722.1</v>
      </c>
      <c r="H246" s="30">
        <f t="shared" si="13"/>
        <v>43.99827079370569</v>
      </c>
    </row>
    <row r="247" spans="1:8" ht="12.75">
      <c r="A247" s="21" t="s">
        <v>16</v>
      </c>
      <c r="B247" s="12" t="s">
        <v>93</v>
      </c>
      <c r="C247" s="12" t="s">
        <v>41</v>
      </c>
      <c r="D247" s="12" t="s">
        <v>56</v>
      </c>
      <c r="E247" s="12"/>
      <c r="F247" s="14">
        <f>+F248+F253</f>
        <v>28217</v>
      </c>
      <c r="G247" s="14">
        <f>+G248+G253</f>
        <v>12382.1</v>
      </c>
      <c r="H247" s="30">
        <f t="shared" si="13"/>
        <v>43.881702519757596</v>
      </c>
    </row>
    <row r="248" spans="1:8" ht="36">
      <c r="A248" s="16" t="s">
        <v>312</v>
      </c>
      <c r="B248" s="12" t="s">
        <v>93</v>
      </c>
      <c r="C248" s="12" t="s">
        <v>41</v>
      </c>
      <c r="D248" s="12" t="s">
        <v>275</v>
      </c>
      <c r="E248" s="12"/>
      <c r="F248" s="14">
        <f>+F250+F252</f>
        <v>28202</v>
      </c>
      <c r="G248" s="14">
        <f>+G250+G252</f>
        <v>12374.5</v>
      </c>
      <c r="H248" s="30">
        <f t="shared" si="13"/>
        <v>43.87809375221616</v>
      </c>
    </row>
    <row r="249" spans="1:8" ht="48">
      <c r="A249" s="16" t="s">
        <v>284</v>
      </c>
      <c r="B249" s="12" t="s">
        <v>93</v>
      </c>
      <c r="C249" s="12" t="s">
        <v>41</v>
      </c>
      <c r="D249" s="12" t="s">
        <v>285</v>
      </c>
      <c r="E249" s="12"/>
      <c r="F249" s="14">
        <f>+F250</f>
        <v>26618</v>
      </c>
      <c r="G249" s="14">
        <f>+G250</f>
        <v>11694</v>
      </c>
      <c r="H249" s="30">
        <f t="shared" si="13"/>
        <v>43.932677135772785</v>
      </c>
    </row>
    <row r="250" spans="1:8" ht="12.75">
      <c r="A250" s="16" t="s">
        <v>149</v>
      </c>
      <c r="B250" s="12" t="s">
        <v>93</v>
      </c>
      <c r="C250" s="12" t="s">
        <v>41</v>
      </c>
      <c r="D250" s="12" t="s">
        <v>285</v>
      </c>
      <c r="E250" s="12" t="s">
        <v>73</v>
      </c>
      <c r="F250" s="14">
        <v>26618</v>
      </c>
      <c r="G250" s="14">
        <v>11694</v>
      </c>
      <c r="H250" s="30">
        <f t="shared" si="13"/>
        <v>43.932677135772785</v>
      </c>
    </row>
    <row r="251" spans="1:8" ht="12.75">
      <c r="A251" s="16" t="s">
        <v>8</v>
      </c>
      <c r="B251" s="12" t="s">
        <v>93</v>
      </c>
      <c r="C251" s="12" t="s">
        <v>41</v>
      </c>
      <c r="D251" s="12" t="s">
        <v>286</v>
      </c>
      <c r="E251" s="12"/>
      <c r="F251" s="14">
        <f>+F252</f>
        <v>1584</v>
      </c>
      <c r="G251" s="14">
        <f>+G252</f>
        <v>680.5</v>
      </c>
      <c r="H251" s="30">
        <f t="shared" si="13"/>
        <v>42.96085858585859</v>
      </c>
    </row>
    <row r="252" spans="1:8" ht="12.75">
      <c r="A252" s="16" t="s">
        <v>60</v>
      </c>
      <c r="B252" s="12" t="s">
        <v>93</v>
      </c>
      <c r="C252" s="12" t="s">
        <v>41</v>
      </c>
      <c r="D252" s="12" t="s">
        <v>286</v>
      </c>
      <c r="E252" s="12" t="s">
        <v>161</v>
      </c>
      <c r="F252" s="14">
        <v>1584</v>
      </c>
      <c r="G252" s="14">
        <v>680.5</v>
      </c>
      <c r="H252" s="30">
        <f t="shared" si="13"/>
        <v>42.96085858585859</v>
      </c>
    </row>
    <row r="253" spans="1:8" ht="12.75">
      <c r="A253" s="18" t="s">
        <v>201</v>
      </c>
      <c r="B253" s="12" t="s">
        <v>93</v>
      </c>
      <c r="C253" s="12" t="s">
        <v>41</v>
      </c>
      <c r="D253" s="12" t="s">
        <v>328</v>
      </c>
      <c r="E253" s="12"/>
      <c r="F253" s="14">
        <f>+F254</f>
        <v>15</v>
      </c>
      <c r="G253" s="14">
        <f>+G254</f>
        <v>7.6</v>
      </c>
      <c r="H253" s="30">
        <f t="shared" si="13"/>
        <v>50.66666666666666</v>
      </c>
    </row>
    <row r="254" spans="1:8" ht="12.75">
      <c r="A254" s="18" t="s">
        <v>60</v>
      </c>
      <c r="B254" s="12" t="s">
        <v>93</v>
      </c>
      <c r="C254" s="12" t="s">
        <v>41</v>
      </c>
      <c r="D254" s="12" t="s">
        <v>329</v>
      </c>
      <c r="E254" s="12" t="s">
        <v>161</v>
      </c>
      <c r="F254" s="14">
        <v>15</v>
      </c>
      <c r="G254" s="14">
        <v>7.6</v>
      </c>
      <c r="H254" s="30">
        <f t="shared" si="13"/>
        <v>50.66666666666666</v>
      </c>
    </row>
    <row r="255" spans="1:8" ht="24">
      <c r="A255" s="16" t="s">
        <v>112</v>
      </c>
      <c r="B255" s="12" t="s">
        <v>93</v>
      </c>
      <c r="C255" s="12" t="s">
        <v>41</v>
      </c>
      <c r="D255" s="12" t="s">
        <v>222</v>
      </c>
      <c r="E255" s="12"/>
      <c r="F255" s="14">
        <f>+F256</f>
        <v>698</v>
      </c>
      <c r="G255" s="14">
        <f>+G256</f>
        <v>340</v>
      </c>
      <c r="H255" s="30">
        <f t="shared" si="13"/>
        <v>48.71060171919771</v>
      </c>
    </row>
    <row r="256" spans="1:8" ht="15" customHeight="1">
      <c r="A256" s="18" t="s">
        <v>60</v>
      </c>
      <c r="B256" s="12" t="s">
        <v>93</v>
      </c>
      <c r="C256" s="12" t="s">
        <v>41</v>
      </c>
      <c r="D256" s="12" t="s">
        <v>222</v>
      </c>
      <c r="E256" s="12" t="s">
        <v>161</v>
      </c>
      <c r="F256" s="14">
        <v>698</v>
      </c>
      <c r="G256" s="14">
        <v>340</v>
      </c>
      <c r="H256" s="30">
        <f t="shared" si="13"/>
        <v>48.71060171919771</v>
      </c>
    </row>
    <row r="257" spans="1:8" ht="15" customHeight="1">
      <c r="A257" s="16" t="s">
        <v>15</v>
      </c>
      <c r="B257" s="12" t="s">
        <v>93</v>
      </c>
      <c r="C257" s="12" t="s">
        <v>46</v>
      </c>
      <c r="D257" s="12"/>
      <c r="E257" s="12"/>
      <c r="F257" s="14">
        <f>+F258+F262</f>
        <v>28456.1</v>
      </c>
      <c r="G257" s="14">
        <f>+G258+G262</f>
        <v>17418.2</v>
      </c>
      <c r="H257" s="30">
        <f t="shared" si="13"/>
        <v>61.210777302581874</v>
      </c>
    </row>
    <row r="258" spans="1:8" ht="15" customHeight="1">
      <c r="A258" s="15" t="s">
        <v>321</v>
      </c>
      <c r="B258" s="12" t="s">
        <v>93</v>
      </c>
      <c r="C258" s="12" t="s">
        <v>320</v>
      </c>
      <c r="D258" s="12" t="s">
        <v>323</v>
      </c>
      <c r="E258" s="12"/>
      <c r="F258" s="14">
        <f>+F259</f>
        <v>6791.1</v>
      </c>
      <c r="G258" s="14">
        <f>+G259</f>
        <v>7136.6</v>
      </c>
      <c r="H258" s="30">
        <f t="shared" si="13"/>
        <v>105.08754104636951</v>
      </c>
    </row>
    <row r="259" spans="1:8" ht="36.75" customHeight="1">
      <c r="A259" s="16" t="s">
        <v>322</v>
      </c>
      <c r="B259" s="12" t="s">
        <v>93</v>
      </c>
      <c r="C259" s="12" t="s">
        <v>320</v>
      </c>
      <c r="D259" s="12" t="s">
        <v>324</v>
      </c>
      <c r="E259" s="12"/>
      <c r="F259" s="14">
        <f>+F260+F261</f>
        <v>6791.1</v>
      </c>
      <c r="G259" s="14">
        <f>+G260+G261</f>
        <v>7136.6</v>
      </c>
      <c r="H259" s="30">
        <f t="shared" si="13"/>
        <v>105.08754104636951</v>
      </c>
    </row>
    <row r="260" spans="1:8" ht="15" customHeight="1">
      <c r="A260" s="16" t="s">
        <v>325</v>
      </c>
      <c r="B260" s="12" t="s">
        <v>93</v>
      </c>
      <c r="C260" s="12" t="s">
        <v>320</v>
      </c>
      <c r="D260" s="12" t="s">
        <v>324</v>
      </c>
      <c r="E260" s="12" t="s">
        <v>326</v>
      </c>
      <c r="F260" s="14">
        <v>1765.5</v>
      </c>
      <c r="G260" s="14">
        <v>1860</v>
      </c>
      <c r="H260" s="30">
        <f t="shared" si="13"/>
        <v>105.35259133389974</v>
      </c>
    </row>
    <row r="261" spans="1:8" ht="15" customHeight="1">
      <c r="A261" s="16" t="s">
        <v>325</v>
      </c>
      <c r="B261" s="12" t="s">
        <v>93</v>
      </c>
      <c r="C261" s="12" t="s">
        <v>320</v>
      </c>
      <c r="D261" s="12" t="s">
        <v>324</v>
      </c>
      <c r="E261" s="12" t="s">
        <v>327</v>
      </c>
      <c r="F261" s="14">
        <v>5025.6</v>
      </c>
      <c r="G261" s="14">
        <v>5276.6</v>
      </c>
      <c r="H261" s="30">
        <f t="shared" si="13"/>
        <v>104.99442852594716</v>
      </c>
    </row>
    <row r="262" spans="1:8" ht="12.75">
      <c r="A262" s="21" t="s">
        <v>88</v>
      </c>
      <c r="B262" s="12" t="s">
        <v>93</v>
      </c>
      <c r="C262" s="12" t="s">
        <v>50</v>
      </c>
      <c r="D262" s="12"/>
      <c r="E262" s="12"/>
      <c r="F262" s="14">
        <f>F263+F267</f>
        <v>21665</v>
      </c>
      <c r="G262" s="14">
        <f>G263+G267</f>
        <v>10281.6</v>
      </c>
      <c r="H262" s="30">
        <f t="shared" si="13"/>
        <v>47.45718901453958</v>
      </c>
    </row>
    <row r="263" spans="1:8" ht="12.75">
      <c r="A263" s="21" t="s">
        <v>223</v>
      </c>
      <c r="B263" s="12" t="s">
        <v>93</v>
      </c>
      <c r="C263" s="12" t="s">
        <v>50</v>
      </c>
      <c r="D263" s="12" t="s">
        <v>225</v>
      </c>
      <c r="E263" s="12"/>
      <c r="F263" s="14">
        <f>+F264</f>
        <v>180</v>
      </c>
      <c r="G263" s="14">
        <f>+G264</f>
        <v>74.4</v>
      </c>
      <c r="H263" s="30">
        <f aca="true" t="shared" si="15" ref="H263:H285">+G263/F263*100</f>
        <v>41.333333333333336</v>
      </c>
    </row>
    <row r="264" spans="1:8" ht="24">
      <c r="A264" s="15" t="s">
        <v>224</v>
      </c>
      <c r="B264" s="12" t="s">
        <v>93</v>
      </c>
      <c r="C264" s="12" t="s">
        <v>50</v>
      </c>
      <c r="D264" s="12" t="s">
        <v>226</v>
      </c>
      <c r="E264" s="12"/>
      <c r="F264" s="14">
        <f>+F265</f>
        <v>180</v>
      </c>
      <c r="G264" s="14">
        <f>+G265</f>
        <v>74.4</v>
      </c>
      <c r="H264" s="30">
        <f t="shared" si="15"/>
        <v>41.333333333333336</v>
      </c>
    </row>
    <row r="265" spans="1:8" ht="24">
      <c r="A265" s="15" t="s">
        <v>227</v>
      </c>
      <c r="B265" s="12" t="s">
        <v>93</v>
      </c>
      <c r="C265" s="12" t="s">
        <v>50</v>
      </c>
      <c r="D265" s="12" t="s">
        <v>228</v>
      </c>
      <c r="E265" s="12"/>
      <c r="F265" s="14">
        <f>+F266</f>
        <v>180</v>
      </c>
      <c r="G265" s="14">
        <v>74.4</v>
      </c>
      <c r="H265" s="30">
        <f t="shared" si="15"/>
        <v>41.333333333333336</v>
      </c>
    </row>
    <row r="266" spans="1:8" ht="12.75">
      <c r="A266" s="16" t="s">
        <v>9</v>
      </c>
      <c r="B266" s="12" t="s">
        <v>93</v>
      </c>
      <c r="C266" s="12" t="s">
        <v>50</v>
      </c>
      <c r="D266" s="12" t="s">
        <v>228</v>
      </c>
      <c r="E266" s="12" t="s">
        <v>326</v>
      </c>
      <c r="F266" s="20">
        <v>180</v>
      </c>
      <c r="G266" s="20">
        <v>0</v>
      </c>
      <c r="H266" s="30">
        <f t="shared" si="15"/>
        <v>0</v>
      </c>
    </row>
    <row r="267" spans="1:8" ht="12.75">
      <c r="A267" s="16" t="s">
        <v>120</v>
      </c>
      <c r="B267" s="12" t="s">
        <v>93</v>
      </c>
      <c r="C267" s="12" t="s">
        <v>50</v>
      </c>
      <c r="D267" s="12" t="s">
        <v>121</v>
      </c>
      <c r="E267" s="12"/>
      <c r="F267" s="20">
        <f>F268</f>
        <v>21485</v>
      </c>
      <c r="G267" s="20">
        <f>G268</f>
        <v>10207.2</v>
      </c>
      <c r="H267" s="30">
        <f t="shared" si="15"/>
        <v>47.508494298347685</v>
      </c>
    </row>
    <row r="268" spans="1:8" ht="24">
      <c r="A268" s="16" t="s">
        <v>229</v>
      </c>
      <c r="B268" s="12" t="s">
        <v>93</v>
      </c>
      <c r="C268" s="12" t="s">
        <v>50</v>
      </c>
      <c r="D268" s="12" t="s">
        <v>168</v>
      </c>
      <c r="E268" s="12"/>
      <c r="F268" s="20">
        <f>F269+F271+F273+F275+F277</f>
        <v>21485</v>
      </c>
      <c r="G268" s="20">
        <f>G269+G271+G273+G275+G277</f>
        <v>10207.2</v>
      </c>
      <c r="H268" s="30">
        <f t="shared" si="15"/>
        <v>47.508494298347685</v>
      </c>
    </row>
    <row r="269" spans="1:8" ht="60">
      <c r="A269" s="16" t="s">
        <v>315</v>
      </c>
      <c r="B269" s="12" t="s">
        <v>93</v>
      </c>
      <c r="C269" s="12" t="s">
        <v>50</v>
      </c>
      <c r="D269" s="12" t="s">
        <v>230</v>
      </c>
      <c r="E269" s="12"/>
      <c r="F269" s="20">
        <f>+F270</f>
        <v>1682</v>
      </c>
      <c r="G269" s="20">
        <f>+G270</f>
        <v>539.5</v>
      </c>
      <c r="H269" s="34">
        <f t="shared" si="15"/>
        <v>32.07491082045184</v>
      </c>
    </row>
    <row r="270" spans="1:8" ht="12.75">
      <c r="A270" s="16" t="s">
        <v>9</v>
      </c>
      <c r="B270" s="12" t="s">
        <v>93</v>
      </c>
      <c r="C270" s="12" t="s">
        <v>50</v>
      </c>
      <c r="D270" s="12" t="s">
        <v>230</v>
      </c>
      <c r="E270" s="12" t="s">
        <v>326</v>
      </c>
      <c r="F270" s="20">
        <v>1682</v>
      </c>
      <c r="G270" s="20">
        <v>539.5</v>
      </c>
      <c r="H270" s="30">
        <f t="shared" si="15"/>
        <v>32.07491082045184</v>
      </c>
    </row>
    <row r="271" spans="1:8" ht="12.75">
      <c r="A271" s="16" t="s">
        <v>231</v>
      </c>
      <c r="B271" s="12" t="s">
        <v>93</v>
      </c>
      <c r="C271" s="12" t="s">
        <v>50</v>
      </c>
      <c r="D271" s="12" t="s">
        <v>232</v>
      </c>
      <c r="E271" s="12"/>
      <c r="F271" s="20">
        <f>+F272</f>
        <v>8356</v>
      </c>
      <c r="G271" s="20">
        <f>+G272</f>
        <v>3841</v>
      </c>
      <c r="H271" s="30">
        <f t="shared" si="15"/>
        <v>45.966969842029684</v>
      </c>
    </row>
    <row r="272" spans="1:8" ht="12.75">
      <c r="A272" s="16" t="s">
        <v>9</v>
      </c>
      <c r="B272" s="12" t="s">
        <v>93</v>
      </c>
      <c r="C272" s="12" t="s">
        <v>50</v>
      </c>
      <c r="D272" s="12" t="s">
        <v>232</v>
      </c>
      <c r="E272" s="12" t="s">
        <v>326</v>
      </c>
      <c r="F272" s="20">
        <v>8356</v>
      </c>
      <c r="G272" s="20">
        <v>3841</v>
      </c>
      <c r="H272" s="30">
        <f t="shared" si="15"/>
        <v>45.966969842029684</v>
      </c>
    </row>
    <row r="273" spans="1:8" ht="24">
      <c r="A273" s="16" t="s">
        <v>233</v>
      </c>
      <c r="B273" s="12" t="s">
        <v>93</v>
      </c>
      <c r="C273" s="12" t="s">
        <v>50</v>
      </c>
      <c r="D273" s="12" t="s">
        <v>234</v>
      </c>
      <c r="E273" s="12"/>
      <c r="F273" s="20">
        <f>+F274</f>
        <v>8978</v>
      </c>
      <c r="G273" s="20">
        <f>+G274</f>
        <v>4679.7</v>
      </c>
      <c r="H273" s="30">
        <f t="shared" si="15"/>
        <v>52.1240810871018</v>
      </c>
    </row>
    <row r="274" spans="1:8" ht="12.75">
      <c r="A274" s="16" t="s">
        <v>9</v>
      </c>
      <c r="B274" s="12" t="s">
        <v>93</v>
      </c>
      <c r="C274" s="12" t="s">
        <v>50</v>
      </c>
      <c r="D274" s="12" t="s">
        <v>234</v>
      </c>
      <c r="E274" s="12" t="s">
        <v>326</v>
      </c>
      <c r="F274" s="20">
        <v>8978</v>
      </c>
      <c r="G274" s="20">
        <v>4679.7</v>
      </c>
      <c r="H274" s="30">
        <f t="shared" si="15"/>
        <v>52.1240810871018</v>
      </c>
    </row>
    <row r="275" spans="1:8" ht="12.75">
      <c r="A275" s="16" t="s">
        <v>235</v>
      </c>
      <c r="B275" s="12" t="s">
        <v>93</v>
      </c>
      <c r="C275" s="12" t="s">
        <v>50</v>
      </c>
      <c r="D275" s="12" t="s">
        <v>236</v>
      </c>
      <c r="E275" s="12"/>
      <c r="F275" s="20">
        <f>+F276</f>
        <v>2449</v>
      </c>
      <c r="G275" s="20">
        <f>+G276</f>
        <v>1147</v>
      </c>
      <c r="H275" s="30">
        <f t="shared" si="15"/>
        <v>46.835443037974684</v>
      </c>
    </row>
    <row r="276" spans="1:8" ht="12.75">
      <c r="A276" s="16" t="s">
        <v>9</v>
      </c>
      <c r="B276" s="12" t="s">
        <v>93</v>
      </c>
      <c r="C276" s="12" t="s">
        <v>50</v>
      </c>
      <c r="D276" s="12" t="s">
        <v>236</v>
      </c>
      <c r="E276" s="12" t="s">
        <v>326</v>
      </c>
      <c r="F276" s="20">
        <v>2449</v>
      </c>
      <c r="G276" s="20">
        <v>1147</v>
      </c>
      <c r="H276" s="30">
        <f t="shared" si="15"/>
        <v>46.835443037974684</v>
      </c>
    </row>
    <row r="277" spans="1:8" ht="12.75">
      <c r="A277" s="16" t="s">
        <v>364</v>
      </c>
      <c r="B277" s="12" t="s">
        <v>93</v>
      </c>
      <c r="C277" s="12" t="s">
        <v>50</v>
      </c>
      <c r="D277" s="12" t="s">
        <v>363</v>
      </c>
      <c r="E277" s="12"/>
      <c r="F277" s="20">
        <f>+F278</f>
        <v>20</v>
      </c>
      <c r="G277" s="20">
        <v>0</v>
      </c>
      <c r="H277" s="30">
        <f t="shared" si="15"/>
        <v>0</v>
      </c>
    </row>
    <row r="278" spans="1:8" ht="12.75">
      <c r="A278" s="16" t="s">
        <v>365</v>
      </c>
      <c r="B278" s="12" t="s">
        <v>93</v>
      </c>
      <c r="C278" s="12" t="s">
        <v>50</v>
      </c>
      <c r="D278" s="12" t="s">
        <v>363</v>
      </c>
      <c r="E278" s="12" t="s">
        <v>326</v>
      </c>
      <c r="F278" s="20">
        <v>20</v>
      </c>
      <c r="G278" s="20">
        <v>0</v>
      </c>
      <c r="H278" s="30">
        <f t="shared" si="15"/>
        <v>0</v>
      </c>
    </row>
    <row r="279" spans="1:8" ht="12.75">
      <c r="A279" s="7" t="s">
        <v>57</v>
      </c>
      <c r="B279" s="12" t="s">
        <v>94</v>
      </c>
      <c r="C279" s="12"/>
      <c r="D279" s="12"/>
      <c r="E279" s="12"/>
      <c r="F279" s="13">
        <f>F280+F286</f>
        <v>3537</v>
      </c>
      <c r="G279" s="13">
        <f>G280+G286</f>
        <v>1553.3</v>
      </c>
      <c r="H279" s="30">
        <f t="shared" si="15"/>
        <v>43.91574780887758</v>
      </c>
    </row>
    <row r="280" spans="1:8" ht="12.75">
      <c r="A280" s="18" t="s">
        <v>6</v>
      </c>
      <c r="B280" s="12" t="s">
        <v>94</v>
      </c>
      <c r="C280" s="12" t="s">
        <v>27</v>
      </c>
      <c r="D280" s="12"/>
      <c r="E280" s="12"/>
      <c r="F280" s="14">
        <f aca="true" t="shared" si="16" ref="F280:G284">+F281</f>
        <v>3537</v>
      </c>
      <c r="G280" s="14">
        <f t="shared" si="16"/>
        <v>1553.3</v>
      </c>
      <c r="H280" s="30">
        <f t="shared" si="15"/>
        <v>43.91574780887758</v>
      </c>
    </row>
    <row r="281" spans="1:8" ht="24">
      <c r="A281" s="15" t="s">
        <v>66</v>
      </c>
      <c r="B281" s="12" t="s">
        <v>94</v>
      </c>
      <c r="C281" s="12" t="s">
        <v>43</v>
      </c>
      <c r="D281" s="12"/>
      <c r="E281" s="12"/>
      <c r="F281" s="14">
        <f t="shared" si="16"/>
        <v>3537</v>
      </c>
      <c r="G281" s="14">
        <f t="shared" si="16"/>
        <v>1553.3</v>
      </c>
      <c r="H281" s="30">
        <f t="shared" si="15"/>
        <v>43.91574780887758</v>
      </c>
    </row>
    <row r="282" spans="1:8" ht="12.75">
      <c r="A282" s="16" t="s">
        <v>16</v>
      </c>
      <c r="B282" s="12" t="s">
        <v>94</v>
      </c>
      <c r="C282" s="12" t="s">
        <v>43</v>
      </c>
      <c r="D282" s="12" t="s">
        <v>56</v>
      </c>
      <c r="E282" s="12"/>
      <c r="F282" s="14">
        <f t="shared" si="16"/>
        <v>3537</v>
      </c>
      <c r="G282" s="14">
        <f t="shared" si="16"/>
        <v>1553.3</v>
      </c>
      <c r="H282" s="30">
        <f t="shared" si="15"/>
        <v>43.91574780887758</v>
      </c>
    </row>
    <row r="283" spans="1:8" ht="24">
      <c r="A283" s="16" t="s">
        <v>208</v>
      </c>
      <c r="B283" s="12" t="s">
        <v>94</v>
      </c>
      <c r="C283" s="12" t="s">
        <v>43</v>
      </c>
      <c r="D283" s="12" t="s">
        <v>287</v>
      </c>
      <c r="E283" s="12"/>
      <c r="F283" s="14">
        <f t="shared" si="16"/>
        <v>3537</v>
      </c>
      <c r="G283" s="14">
        <f t="shared" si="16"/>
        <v>1553.3</v>
      </c>
      <c r="H283" s="30">
        <f t="shared" si="15"/>
        <v>43.91574780887758</v>
      </c>
    </row>
    <row r="284" spans="1:8" ht="24">
      <c r="A284" s="16" t="s">
        <v>163</v>
      </c>
      <c r="B284" s="12" t="s">
        <v>94</v>
      </c>
      <c r="C284" s="12" t="s">
        <v>43</v>
      </c>
      <c r="D284" s="12" t="s">
        <v>288</v>
      </c>
      <c r="E284" s="12"/>
      <c r="F284" s="14">
        <f t="shared" si="16"/>
        <v>3537</v>
      </c>
      <c r="G284" s="14">
        <f t="shared" si="16"/>
        <v>1553.3</v>
      </c>
      <c r="H284" s="30">
        <f t="shared" si="15"/>
        <v>43.91574780887758</v>
      </c>
    </row>
    <row r="285" spans="1:8" ht="12.75">
      <c r="A285" s="18" t="s">
        <v>60</v>
      </c>
      <c r="B285" s="12" t="s">
        <v>94</v>
      </c>
      <c r="C285" s="12" t="s">
        <v>43</v>
      </c>
      <c r="D285" s="12" t="s">
        <v>288</v>
      </c>
      <c r="E285" s="12" t="s">
        <v>161</v>
      </c>
      <c r="F285" s="14">
        <v>3537</v>
      </c>
      <c r="G285" s="14">
        <v>1553.3</v>
      </c>
      <c r="H285" s="30">
        <f t="shared" si="15"/>
        <v>43.91574780887758</v>
      </c>
    </row>
    <row r="286" spans="1:8" ht="12.75">
      <c r="A286" s="18" t="s">
        <v>49</v>
      </c>
      <c r="B286" s="12" t="s">
        <v>94</v>
      </c>
      <c r="C286" s="12" t="s">
        <v>110</v>
      </c>
      <c r="D286" s="12"/>
      <c r="E286" s="12"/>
      <c r="F286" s="20">
        <f aca="true" t="shared" si="17" ref="F286:G289">+F287</f>
        <v>0</v>
      </c>
      <c r="G286" s="14">
        <f t="shared" si="17"/>
        <v>0</v>
      </c>
      <c r="H286" s="30">
        <v>0</v>
      </c>
    </row>
    <row r="287" spans="1:8" ht="24">
      <c r="A287" s="16" t="s">
        <v>244</v>
      </c>
      <c r="B287" s="12" t="s">
        <v>94</v>
      </c>
      <c r="C287" s="12" t="s">
        <v>110</v>
      </c>
      <c r="D287" s="12" t="s">
        <v>188</v>
      </c>
      <c r="E287" s="12"/>
      <c r="F287" s="20">
        <f t="shared" si="17"/>
        <v>0</v>
      </c>
      <c r="G287" s="14">
        <f t="shared" si="17"/>
        <v>0</v>
      </c>
      <c r="H287" s="30">
        <v>0</v>
      </c>
    </row>
    <row r="288" spans="1:8" ht="12.75">
      <c r="A288" s="18" t="s">
        <v>186</v>
      </c>
      <c r="B288" s="12" t="s">
        <v>94</v>
      </c>
      <c r="C288" s="12" t="s">
        <v>110</v>
      </c>
      <c r="D288" s="12" t="s">
        <v>189</v>
      </c>
      <c r="E288" s="12"/>
      <c r="F288" s="20">
        <f t="shared" si="17"/>
        <v>0</v>
      </c>
      <c r="G288" s="14">
        <f t="shared" si="17"/>
        <v>0</v>
      </c>
      <c r="H288" s="30">
        <v>0</v>
      </c>
    </row>
    <row r="289" spans="1:8" ht="12.75">
      <c r="A289" s="18" t="s">
        <v>245</v>
      </c>
      <c r="B289" s="12" t="s">
        <v>94</v>
      </c>
      <c r="C289" s="12" t="s">
        <v>110</v>
      </c>
      <c r="D289" s="12" t="s">
        <v>246</v>
      </c>
      <c r="E289" s="12"/>
      <c r="F289" s="20">
        <f t="shared" si="17"/>
        <v>0</v>
      </c>
      <c r="G289" s="14">
        <f t="shared" si="17"/>
        <v>0</v>
      </c>
      <c r="H289" s="30">
        <v>0</v>
      </c>
    </row>
    <row r="290" spans="1:8" ht="12.75">
      <c r="A290" s="18" t="s">
        <v>60</v>
      </c>
      <c r="B290" s="12" t="s">
        <v>94</v>
      </c>
      <c r="C290" s="12" t="s">
        <v>110</v>
      </c>
      <c r="D290" s="12" t="s">
        <v>246</v>
      </c>
      <c r="E290" s="12" t="s">
        <v>161</v>
      </c>
      <c r="F290" s="20">
        <v>0</v>
      </c>
      <c r="G290" s="14">
        <v>0</v>
      </c>
      <c r="H290" s="30">
        <v>0</v>
      </c>
    </row>
    <row r="291" spans="1:8" ht="12.75">
      <c r="A291" s="7" t="s">
        <v>24</v>
      </c>
      <c r="B291" s="12" t="s">
        <v>94</v>
      </c>
      <c r="C291" s="12" t="s">
        <v>122</v>
      </c>
      <c r="D291" s="12"/>
      <c r="E291" s="12"/>
      <c r="F291" s="36">
        <f aca="true" t="shared" si="18" ref="F291:G293">+F292</f>
        <v>145.1</v>
      </c>
      <c r="G291" s="13">
        <f t="shared" si="18"/>
        <v>0</v>
      </c>
      <c r="H291" s="30">
        <f aca="true" t="shared" si="19" ref="H291:H334">+G291/F291*100</f>
        <v>0</v>
      </c>
    </row>
    <row r="292" spans="1:8" ht="12.75">
      <c r="A292" s="15" t="s">
        <v>24</v>
      </c>
      <c r="B292" s="12" t="s">
        <v>94</v>
      </c>
      <c r="C292" s="12" t="s">
        <v>122</v>
      </c>
      <c r="D292" s="12" t="s">
        <v>45</v>
      </c>
      <c r="E292" s="12"/>
      <c r="F292" s="14">
        <f t="shared" si="18"/>
        <v>145.1</v>
      </c>
      <c r="G292" s="14">
        <f t="shared" si="18"/>
        <v>0</v>
      </c>
      <c r="H292" s="30">
        <f t="shared" si="19"/>
        <v>0</v>
      </c>
    </row>
    <row r="293" spans="1:8" ht="12.75">
      <c r="A293" s="18" t="s">
        <v>69</v>
      </c>
      <c r="B293" s="12" t="s">
        <v>94</v>
      </c>
      <c r="C293" s="12" t="s">
        <v>122</v>
      </c>
      <c r="D293" s="12" t="s">
        <v>70</v>
      </c>
      <c r="E293" s="12"/>
      <c r="F293" s="14">
        <f t="shared" si="18"/>
        <v>145.1</v>
      </c>
      <c r="G293" s="14">
        <f t="shared" si="18"/>
        <v>0</v>
      </c>
      <c r="H293" s="30">
        <f t="shared" si="19"/>
        <v>0</v>
      </c>
    </row>
    <row r="294" spans="1:8" ht="12.75">
      <c r="A294" s="18" t="s">
        <v>67</v>
      </c>
      <c r="B294" s="12" t="s">
        <v>94</v>
      </c>
      <c r="C294" s="12" t="s">
        <v>122</v>
      </c>
      <c r="D294" s="12" t="s">
        <v>70</v>
      </c>
      <c r="E294" s="12" t="s">
        <v>68</v>
      </c>
      <c r="F294" s="14">
        <v>145.1</v>
      </c>
      <c r="G294" s="14">
        <v>0</v>
      </c>
      <c r="H294" s="30">
        <f t="shared" si="19"/>
        <v>0</v>
      </c>
    </row>
    <row r="295" spans="1:8" ht="12.75">
      <c r="A295" s="11" t="s">
        <v>103</v>
      </c>
      <c r="B295" s="12" t="s">
        <v>94</v>
      </c>
      <c r="C295" s="12"/>
      <c r="D295" s="12"/>
      <c r="E295" s="12"/>
      <c r="F295" s="13">
        <f aca="true" t="shared" si="20" ref="F295:G299">+F296</f>
        <v>150</v>
      </c>
      <c r="G295" s="13">
        <f t="shared" si="20"/>
        <v>75</v>
      </c>
      <c r="H295" s="30">
        <f t="shared" si="19"/>
        <v>50</v>
      </c>
    </row>
    <row r="296" spans="1:8" ht="12.75">
      <c r="A296" s="18" t="s">
        <v>15</v>
      </c>
      <c r="B296" s="12" t="s">
        <v>94</v>
      </c>
      <c r="C296" s="12" t="s">
        <v>46</v>
      </c>
      <c r="D296" s="12"/>
      <c r="E296" s="12"/>
      <c r="F296" s="14">
        <f t="shared" si="20"/>
        <v>150</v>
      </c>
      <c r="G296" s="14">
        <f t="shared" si="20"/>
        <v>75</v>
      </c>
      <c r="H296" s="30">
        <f t="shared" si="19"/>
        <v>50</v>
      </c>
    </row>
    <row r="297" spans="1:8" ht="12.75">
      <c r="A297" s="21" t="s">
        <v>25</v>
      </c>
      <c r="B297" s="12" t="s">
        <v>94</v>
      </c>
      <c r="C297" s="12" t="s">
        <v>54</v>
      </c>
      <c r="D297" s="12"/>
      <c r="E297" s="12"/>
      <c r="F297" s="14">
        <f t="shared" si="20"/>
        <v>150</v>
      </c>
      <c r="G297" s="14">
        <f t="shared" si="20"/>
        <v>75</v>
      </c>
      <c r="H297" s="30">
        <f t="shared" si="19"/>
        <v>50</v>
      </c>
    </row>
    <row r="298" spans="1:8" ht="24">
      <c r="A298" s="16" t="s">
        <v>76</v>
      </c>
      <c r="B298" s="12" t="s">
        <v>94</v>
      </c>
      <c r="C298" s="12">
        <v>1006</v>
      </c>
      <c r="D298" s="12" t="s">
        <v>95</v>
      </c>
      <c r="E298" s="12"/>
      <c r="F298" s="14">
        <f t="shared" si="20"/>
        <v>150</v>
      </c>
      <c r="G298" s="14">
        <f t="shared" si="20"/>
        <v>75</v>
      </c>
      <c r="H298" s="30">
        <f t="shared" si="19"/>
        <v>50</v>
      </c>
    </row>
    <row r="299" spans="1:8" ht="12.75">
      <c r="A299" s="21" t="s">
        <v>26</v>
      </c>
      <c r="B299" s="12" t="s">
        <v>94</v>
      </c>
      <c r="C299" s="12">
        <v>1006</v>
      </c>
      <c r="D299" s="12" t="s">
        <v>102</v>
      </c>
      <c r="E299" s="12"/>
      <c r="F299" s="14">
        <f t="shared" si="20"/>
        <v>150</v>
      </c>
      <c r="G299" s="14">
        <f t="shared" si="20"/>
        <v>75</v>
      </c>
      <c r="H299" s="30">
        <f t="shared" si="19"/>
        <v>50</v>
      </c>
    </row>
    <row r="300" spans="1:8" ht="12.75">
      <c r="A300" s="21" t="s">
        <v>104</v>
      </c>
      <c r="B300" s="12" t="s">
        <v>94</v>
      </c>
      <c r="C300" s="12">
        <v>1006</v>
      </c>
      <c r="D300" s="12" t="s">
        <v>102</v>
      </c>
      <c r="E300" s="12" t="s">
        <v>101</v>
      </c>
      <c r="F300" s="14">
        <v>150</v>
      </c>
      <c r="G300" s="14">
        <v>75</v>
      </c>
      <c r="H300" s="30">
        <f t="shared" si="19"/>
        <v>50</v>
      </c>
    </row>
    <row r="301" spans="1:8" ht="36">
      <c r="A301" s="7" t="s">
        <v>137</v>
      </c>
      <c r="B301" s="12" t="s">
        <v>94</v>
      </c>
      <c r="C301" s="12" t="s">
        <v>105</v>
      </c>
      <c r="D301" s="12"/>
      <c r="E301" s="12"/>
      <c r="F301" s="13">
        <f>F302+F307</f>
        <v>40222.3</v>
      </c>
      <c r="G301" s="13">
        <f>G302+G307</f>
        <v>22328.199999999997</v>
      </c>
      <c r="H301" s="30">
        <f t="shared" si="19"/>
        <v>55.511992103882655</v>
      </c>
    </row>
    <row r="302" spans="1:8" ht="24">
      <c r="A302" s="23" t="s">
        <v>123</v>
      </c>
      <c r="B302" s="12" t="s">
        <v>94</v>
      </c>
      <c r="C302" s="12" t="s">
        <v>106</v>
      </c>
      <c r="D302" s="12"/>
      <c r="E302" s="12"/>
      <c r="F302" s="14">
        <f aca="true" t="shared" si="21" ref="F302:G305">+F303</f>
        <v>6715</v>
      </c>
      <c r="G302" s="14">
        <f t="shared" si="21"/>
        <v>3358.1</v>
      </c>
      <c r="H302" s="30">
        <f t="shared" si="19"/>
        <v>50.00893521965748</v>
      </c>
    </row>
    <row r="303" spans="1:8" ht="13.5" customHeight="1">
      <c r="A303" s="16" t="s">
        <v>206</v>
      </c>
      <c r="B303" s="12" t="s">
        <v>94</v>
      </c>
      <c r="C303" s="12" t="s">
        <v>106</v>
      </c>
      <c r="D303" s="12" t="s">
        <v>289</v>
      </c>
      <c r="E303" s="12"/>
      <c r="F303" s="14">
        <f t="shared" si="21"/>
        <v>6715</v>
      </c>
      <c r="G303" s="14">
        <f t="shared" si="21"/>
        <v>3358.1</v>
      </c>
      <c r="H303" s="30">
        <f t="shared" si="19"/>
        <v>50.00893521965748</v>
      </c>
    </row>
    <row r="304" spans="1:8" ht="48">
      <c r="A304" s="16" t="s">
        <v>292</v>
      </c>
      <c r="B304" s="12" t="s">
        <v>94</v>
      </c>
      <c r="C304" s="12" t="s">
        <v>106</v>
      </c>
      <c r="D304" s="12" t="s">
        <v>290</v>
      </c>
      <c r="E304" s="12"/>
      <c r="F304" s="14">
        <f t="shared" si="21"/>
        <v>6715</v>
      </c>
      <c r="G304" s="14">
        <f t="shared" si="21"/>
        <v>3358.1</v>
      </c>
      <c r="H304" s="30">
        <f t="shared" si="19"/>
        <v>50.00893521965748</v>
      </c>
    </row>
    <row r="305" spans="1:8" ht="24">
      <c r="A305" s="16" t="s">
        <v>77</v>
      </c>
      <c r="B305" s="12" t="s">
        <v>94</v>
      </c>
      <c r="C305" s="12" t="s">
        <v>106</v>
      </c>
      <c r="D305" s="12" t="s">
        <v>291</v>
      </c>
      <c r="E305" s="12"/>
      <c r="F305" s="14">
        <f t="shared" si="21"/>
        <v>6715</v>
      </c>
      <c r="G305" s="14">
        <f t="shared" si="21"/>
        <v>3358.1</v>
      </c>
      <c r="H305" s="30">
        <f t="shared" si="19"/>
        <v>50.00893521965748</v>
      </c>
    </row>
    <row r="306" spans="1:8" ht="12.75">
      <c r="A306" s="16" t="s">
        <v>78</v>
      </c>
      <c r="B306" s="12" t="s">
        <v>94</v>
      </c>
      <c r="C306" s="12" t="s">
        <v>106</v>
      </c>
      <c r="D306" s="12" t="s">
        <v>291</v>
      </c>
      <c r="E306" s="12" t="s">
        <v>79</v>
      </c>
      <c r="F306" s="14">
        <v>6715</v>
      </c>
      <c r="G306" s="14">
        <v>3358.1</v>
      </c>
      <c r="H306" s="30">
        <f t="shared" si="19"/>
        <v>50.00893521965748</v>
      </c>
    </row>
    <row r="307" spans="1:8" ht="12.75">
      <c r="A307" s="7" t="s">
        <v>107</v>
      </c>
      <c r="B307" s="12" t="s">
        <v>94</v>
      </c>
      <c r="C307" s="12" t="s">
        <v>108</v>
      </c>
      <c r="D307" s="12"/>
      <c r="E307" s="12"/>
      <c r="F307" s="14">
        <f aca="true" t="shared" si="22" ref="F307:G310">+F308</f>
        <v>33507.3</v>
      </c>
      <c r="G307" s="14">
        <f t="shared" si="22"/>
        <v>18970.1</v>
      </c>
      <c r="H307" s="30">
        <f t="shared" si="19"/>
        <v>56.61482721675575</v>
      </c>
    </row>
    <row r="308" spans="1:8" ht="12.75">
      <c r="A308" s="16" t="s">
        <v>206</v>
      </c>
      <c r="B308" s="12" t="s">
        <v>94</v>
      </c>
      <c r="C308" s="12" t="s">
        <v>108</v>
      </c>
      <c r="D308" s="12" t="s">
        <v>289</v>
      </c>
      <c r="E308" s="12"/>
      <c r="F308" s="14">
        <f t="shared" si="22"/>
        <v>33507.3</v>
      </c>
      <c r="G308" s="14">
        <f t="shared" si="22"/>
        <v>18970.1</v>
      </c>
      <c r="H308" s="30">
        <f t="shared" si="19"/>
        <v>56.61482721675575</v>
      </c>
    </row>
    <row r="309" spans="1:8" ht="48">
      <c r="A309" s="16" t="s">
        <v>293</v>
      </c>
      <c r="B309" s="12" t="s">
        <v>94</v>
      </c>
      <c r="C309" s="12" t="s">
        <v>108</v>
      </c>
      <c r="D309" s="12" t="s">
        <v>290</v>
      </c>
      <c r="E309" s="12"/>
      <c r="F309" s="14">
        <f t="shared" si="22"/>
        <v>33507.3</v>
      </c>
      <c r="G309" s="14">
        <f t="shared" si="22"/>
        <v>18970.1</v>
      </c>
      <c r="H309" s="30">
        <f t="shared" si="19"/>
        <v>56.61482721675575</v>
      </c>
    </row>
    <row r="310" spans="1:8" ht="12.75">
      <c r="A310" s="16" t="s">
        <v>81</v>
      </c>
      <c r="B310" s="12" t="s">
        <v>94</v>
      </c>
      <c r="C310" s="12" t="s">
        <v>108</v>
      </c>
      <c r="D310" s="12" t="s">
        <v>294</v>
      </c>
      <c r="E310" s="12"/>
      <c r="F310" s="14">
        <f t="shared" si="22"/>
        <v>33507.3</v>
      </c>
      <c r="G310" s="14">
        <f t="shared" si="22"/>
        <v>18970.1</v>
      </c>
      <c r="H310" s="30">
        <f t="shared" si="19"/>
        <v>56.61482721675575</v>
      </c>
    </row>
    <row r="311" spans="1:9" ht="12.75">
      <c r="A311" s="16" t="s">
        <v>80</v>
      </c>
      <c r="B311" s="12" t="s">
        <v>94</v>
      </c>
      <c r="C311" s="12" t="s">
        <v>108</v>
      </c>
      <c r="D311" s="12" t="s">
        <v>294</v>
      </c>
      <c r="E311" s="12" t="s">
        <v>82</v>
      </c>
      <c r="F311" s="14">
        <v>33507.3</v>
      </c>
      <c r="G311" s="14">
        <v>18970.1</v>
      </c>
      <c r="H311" s="30">
        <f t="shared" si="19"/>
        <v>56.61482721675575</v>
      </c>
      <c r="I311" t="s">
        <v>366</v>
      </c>
    </row>
    <row r="312" spans="1:8" ht="12.75">
      <c r="A312" s="7" t="s">
        <v>202</v>
      </c>
      <c r="B312" s="12" t="s">
        <v>94</v>
      </c>
      <c r="C312" s="12" t="s">
        <v>204</v>
      </c>
      <c r="D312" s="12"/>
      <c r="E312" s="12"/>
      <c r="F312" s="13">
        <f aca="true" t="shared" si="23" ref="F312:G315">+F313</f>
        <v>1125</v>
      </c>
      <c r="G312" s="13">
        <f t="shared" si="23"/>
        <v>562</v>
      </c>
      <c r="H312" s="30">
        <f t="shared" si="19"/>
        <v>49.955555555555556</v>
      </c>
    </row>
    <row r="313" spans="1:8" ht="12.75">
      <c r="A313" s="16" t="s">
        <v>203</v>
      </c>
      <c r="B313" s="12" t="s">
        <v>94</v>
      </c>
      <c r="C313" s="12" t="s">
        <v>114</v>
      </c>
      <c r="D313" s="12"/>
      <c r="E313" s="12"/>
      <c r="F313" s="14">
        <f t="shared" si="23"/>
        <v>1125</v>
      </c>
      <c r="G313" s="14">
        <f t="shared" si="23"/>
        <v>562</v>
      </c>
      <c r="H313" s="30">
        <f t="shared" si="19"/>
        <v>49.955555555555556</v>
      </c>
    </row>
    <row r="314" spans="1:8" ht="12.75">
      <c r="A314" s="16" t="s">
        <v>7</v>
      </c>
      <c r="B314" s="12" t="s">
        <v>94</v>
      </c>
      <c r="C314" s="12" t="s">
        <v>114</v>
      </c>
      <c r="D314" s="12" t="s">
        <v>44</v>
      </c>
      <c r="E314" s="12"/>
      <c r="F314" s="14">
        <f t="shared" si="23"/>
        <v>1125</v>
      </c>
      <c r="G314" s="14">
        <f t="shared" si="23"/>
        <v>562</v>
      </c>
      <c r="H314" s="30">
        <f t="shared" si="19"/>
        <v>49.955555555555556</v>
      </c>
    </row>
    <row r="315" spans="1:8" ht="24">
      <c r="A315" s="15" t="s">
        <v>205</v>
      </c>
      <c r="B315" s="12" t="s">
        <v>94</v>
      </c>
      <c r="C315" s="12" t="s">
        <v>114</v>
      </c>
      <c r="D315" s="12" t="s">
        <v>83</v>
      </c>
      <c r="E315" s="12"/>
      <c r="F315" s="14">
        <f t="shared" si="23"/>
        <v>1125</v>
      </c>
      <c r="G315" s="14">
        <f t="shared" si="23"/>
        <v>562</v>
      </c>
      <c r="H315" s="30">
        <f t="shared" si="19"/>
        <v>49.955555555555556</v>
      </c>
    </row>
    <row r="316" spans="1:8" ht="12.75">
      <c r="A316" s="18" t="s">
        <v>9</v>
      </c>
      <c r="B316" s="12" t="s">
        <v>94</v>
      </c>
      <c r="C316" s="12" t="s">
        <v>114</v>
      </c>
      <c r="D316" s="12" t="s">
        <v>83</v>
      </c>
      <c r="E316" s="12" t="s">
        <v>84</v>
      </c>
      <c r="F316" s="14">
        <v>1125</v>
      </c>
      <c r="G316" s="14">
        <v>562</v>
      </c>
      <c r="H316" s="30">
        <f t="shared" si="19"/>
        <v>49.955555555555556</v>
      </c>
    </row>
    <row r="317" spans="1:8" ht="12.75">
      <c r="A317" s="11" t="s">
        <v>6</v>
      </c>
      <c r="B317" s="12" t="s">
        <v>94</v>
      </c>
      <c r="C317" s="12" t="s">
        <v>27</v>
      </c>
      <c r="D317" s="12"/>
      <c r="E317" s="12"/>
      <c r="F317" s="13">
        <f aca="true" t="shared" si="24" ref="F317:G320">+F318</f>
        <v>20</v>
      </c>
      <c r="G317" s="13">
        <f t="shared" si="24"/>
        <v>10</v>
      </c>
      <c r="H317" s="30">
        <f t="shared" si="19"/>
        <v>50</v>
      </c>
    </row>
    <row r="318" spans="1:8" ht="12.75">
      <c r="A318" s="18" t="s">
        <v>49</v>
      </c>
      <c r="B318" s="12" t="s">
        <v>94</v>
      </c>
      <c r="C318" s="12" t="s">
        <v>110</v>
      </c>
      <c r="D318" s="12"/>
      <c r="E318" s="12"/>
      <c r="F318" s="14">
        <f t="shared" si="24"/>
        <v>20</v>
      </c>
      <c r="G318" s="14">
        <f t="shared" si="24"/>
        <v>10</v>
      </c>
      <c r="H318" s="30">
        <f t="shared" si="19"/>
        <v>50</v>
      </c>
    </row>
    <row r="319" spans="1:8" ht="12.75">
      <c r="A319" s="16" t="s">
        <v>7</v>
      </c>
      <c r="B319" s="12" t="s">
        <v>94</v>
      </c>
      <c r="C319" s="12" t="s">
        <v>110</v>
      </c>
      <c r="D319" s="12" t="s">
        <v>44</v>
      </c>
      <c r="E319" s="12"/>
      <c r="F319" s="14">
        <f t="shared" si="24"/>
        <v>20</v>
      </c>
      <c r="G319" s="14">
        <f t="shared" si="24"/>
        <v>10</v>
      </c>
      <c r="H319" s="30">
        <f t="shared" si="19"/>
        <v>50</v>
      </c>
    </row>
    <row r="320" spans="1:8" ht="12.75">
      <c r="A320" s="16" t="s">
        <v>10</v>
      </c>
      <c r="B320" s="12" t="s">
        <v>94</v>
      </c>
      <c r="C320" s="12" t="s">
        <v>110</v>
      </c>
      <c r="D320" s="12" t="s">
        <v>71</v>
      </c>
      <c r="E320" s="12"/>
      <c r="F320" s="14">
        <f t="shared" si="24"/>
        <v>20</v>
      </c>
      <c r="G320" s="14">
        <f t="shared" si="24"/>
        <v>10</v>
      </c>
      <c r="H320" s="30">
        <f t="shared" si="19"/>
        <v>50</v>
      </c>
    </row>
    <row r="321" spans="1:8" ht="12.75">
      <c r="A321" s="18" t="s">
        <v>9</v>
      </c>
      <c r="B321" s="12" t="s">
        <v>94</v>
      </c>
      <c r="C321" s="12" t="s">
        <v>110</v>
      </c>
      <c r="D321" s="12" t="s">
        <v>71</v>
      </c>
      <c r="E321" s="12" t="s">
        <v>84</v>
      </c>
      <c r="F321" s="14">
        <v>20</v>
      </c>
      <c r="G321" s="14">
        <v>10</v>
      </c>
      <c r="H321" s="30">
        <f t="shared" si="19"/>
        <v>50</v>
      </c>
    </row>
    <row r="322" spans="1:8" ht="12.75">
      <c r="A322" s="11" t="s">
        <v>13</v>
      </c>
      <c r="B322" s="12" t="s">
        <v>94</v>
      </c>
      <c r="C322" s="12" t="s">
        <v>34</v>
      </c>
      <c r="D322" s="12"/>
      <c r="E322" s="12"/>
      <c r="F322" s="13">
        <f>+F323</f>
        <v>5707.9</v>
      </c>
      <c r="G322" s="13">
        <f>+G323</f>
        <v>3602.9</v>
      </c>
      <c r="H322" s="30">
        <f t="shared" si="19"/>
        <v>63.12128803938401</v>
      </c>
    </row>
    <row r="323" spans="1:8" ht="12.75">
      <c r="A323" s="11" t="s">
        <v>16</v>
      </c>
      <c r="B323" s="12" t="s">
        <v>94</v>
      </c>
      <c r="C323" s="12" t="s">
        <v>34</v>
      </c>
      <c r="D323" s="12" t="s">
        <v>56</v>
      </c>
      <c r="E323" s="12"/>
      <c r="F323" s="14">
        <f>+F326+F329</f>
        <v>5707.9</v>
      </c>
      <c r="G323" s="14">
        <f>+G326+G329</f>
        <v>3602.9</v>
      </c>
      <c r="H323" s="30">
        <f t="shared" si="19"/>
        <v>63.12128803938401</v>
      </c>
    </row>
    <row r="324" spans="1:8" ht="24">
      <c r="A324" s="16" t="s">
        <v>304</v>
      </c>
      <c r="B324" s="12" t="s">
        <v>94</v>
      </c>
      <c r="C324" s="12" t="s">
        <v>40</v>
      </c>
      <c r="D324" s="12" t="s">
        <v>273</v>
      </c>
      <c r="E324" s="12"/>
      <c r="F324" s="14">
        <f>+F325</f>
        <v>900</v>
      </c>
      <c r="G324" s="14">
        <f>+G325</f>
        <v>820.4</v>
      </c>
      <c r="H324" s="30">
        <f t="shared" si="19"/>
        <v>91.15555555555555</v>
      </c>
    </row>
    <row r="325" spans="1:19" ht="48">
      <c r="A325" s="24" t="s">
        <v>124</v>
      </c>
      <c r="B325" s="25">
        <v>900</v>
      </c>
      <c r="C325" s="26" t="s">
        <v>40</v>
      </c>
      <c r="D325" s="26" t="s">
        <v>309</v>
      </c>
      <c r="E325" s="26" t="s">
        <v>99</v>
      </c>
      <c r="F325" s="31">
        <f>+F326</f>
        <v>900</v>
      </c>
      <c r="G325" s="31">
        <f>+G326</f>
        <v>820.4</v>
      </c>
      <c r="H325" s="30">
        <f t="shared" si="19"/>
        <v>91.15555555555555</v>
      </c>
      <c r="I325" s="4"/>
      <c r="J325" s="4"/>
      <c r="K325" s="4"/>
      <c r="L325" s="3"/>
      <c r="M325" s="3"/>
      <c r="N325" s="3"/>
      <c r="O325" s="3"/>
      <c r="P325" s="3"/>
      <c r="Q325" s="3"/>
      <c r="R325" s="3"/>
      <c r="S325" s="3"/>
    </row>
    <row r="326" spans="1:8" ht="12.75">
      <c r="A326" s="15" t="s">
        <v>98</v>
      </c>
      <c r="B326" s="12" t="s">
        <v>94</v>
      </c>
      <c r="C326" s="12" t="s">
        <v>40</v>
      </c>
      <c r="D326" s="12" t="s">
        <v>309</v>
      </c>
      <c r="E326" s="12" t="s">
        <v>99</v>
      </c>
      <c r="F326" s="14">
        <v>900</v>
      </c>
      <c r="G326" s="14">
        <v>820.4</v>
      </c>
      <c r="H326" s="30">
        <f t="shared" si="19"/>
        <v>91.15555555555555</v>
      </c>
    </row>
    <row r="327" spans="1:8" ht="36">
      <c r="A327" s="15" t="s">
        <v>311</v>
      </c>
      <c r="B327" s="12" t="s">
        <v>94</v>
      </c>
      <c r="C327" s="12" t="s">
        <v>37</v>
      </c>
      <c r="D327" s="12" t="s">
        <v>275</v>
      </c>
      <c r="E327" s="12"/>
      <c r="F327" s="14">
        <f>+F328</f>
        <v>4807.9</v>
      </c>
      <c r="G327" s="14">
        <f>+G328</f>
        <v>2782.5</v>
      </c>
      <c r="H327" s="30">
        <f t="shared" si="19"/>
        <v>57.873499864805844</v>
      </c>
    </row>
    <row r="328" spans="1:8" ht="48">
      <c r="A328" s="15" t="s">
        <v>305</v>
      </c>
      <c r="B328" s="12" t="s">
        <v>94</v>
      </c>
      <c r="C328" s="12" t="s">
        <v>37</v>
      </c>
      <c r="D328" s="12" t="s">
        <v>310</v>
      </c>
      <c r="E328" s="12"/>
      <c r="F328" s="14">
        <f>+F329</f>
        <v>4807.9</v>
      </c>
      <c r="G328" s="14">
        <f>+G329</f>
        <v>2782.5</v>
      </c>
      <c r="H328" s="30">
        <f t="shared" si="19"/>
        <v>57.873499864805844</v>
      </c>
    </row>
    <row r="329" spans="1:8" ht="12.75">
      <c r="A329" s="15" t="s">
        <v>98</v>
      </c>
      <c r="B329" s="12" t="s">
        <v>94</v>
      </c>
      <c r="C329" s="12" t="s">
        <v>37</v>
      </c>
      <c r="D329" s="12" t="s">
        <v>310</v>
      </c>
      <c r="E329" s="12" t="s">
        <v>99</v>
      </c>
      <c r="F329" s="14">
        <v>4807.9</v>
      </c>
      <c r="G329" s="14">
        <v>2782.5</v>
      </c>
      <c r="H329" s="30">
        <f t="shared" si="19"/>
        <v>57.873499864805844</v>
      </c>
    </row>
    <row r="330" spans="1:8" ht="12.75">
      <c r="A330" s="16" t="s">
        <v>15</v>
      </c>
      <c r="B330" s="12" t="s">
        <v>94</v>
      </c>
      <c r="C330" s="12" t="s">
        <v>320</v>
      </c>
      <c r="D330" s="12"/>
      <c r="E330" s="12"/>
      <c r="F330" s="13">
        <f aca="true" t="shared" si="25" ref="F330:G332">+F331</f>
        <v>97.6</v>
      </c>
      <c r="G330" s="13">
        <f t="shared" si="25"/>
        <v>150.7</v>
      </c>
      <c r="H330" s="30">
        <f t="shared" si="19"/>
        <v>154.40573770491804</v>
      </c>
    </row>
    <row r="331" spans="1:8" ht="12.75">
      <c r="A331" s="15" t="s">
        <v>321</v>
      </c>
      <c r="B331" s="12" t="s">
        <v>94</v>
      </c>
      <c r="C331" s="12" t="s">
        <v>320</v>
      </c>
      <c r="D331" s="12" t="s">
        <v>323</v>
      </c>
      <c r="E331" s="12"/>
      <c r="F331" s="14">
        <f t="shared" si="25"/>
        <v>97.6</v>
      </c>
      <c r="G331" s="14">
        <f t="shared" si="25"/>
        <v>150.7</v>
      </c>
      <c r="H331" s="30">
        <f t="shared" si="19"/>
        <v>154.40573770491804</v>
      </c>
    </row>
    <row r="332" spans="1:8" ht="36">
      <c r="A332" s="16" t="s">
        <v>322</v>
      </c>
      <c r="B332" s="12" t="s">
        <v>94</v>
      </c>
      <c r="C332" s="12" t="s">
        <v>320</v>
      </c>
      <c r="D332" s="12" t="s">
        <v>324</v>
      </c>
      <c r="E332" s="12"/>
      <c r="F332" s="14">
        <f t="shared" si="25"/>
        <v>97.6</v>
      </c>
      <c r="G332" s="14">
        <f t="shared" si="25"/>
        <v>150.7</v>
      </c>
      <c r="H332" s="30">
        <f t="shared" si="19"/>
        <v>154.40573770491804</v>
      </c>
    </row>
    <row r="333" spans="1:8" ht="12.75">
      <c r="A333" s="16" t="s">
        <v>325</v>
      </c>
      <c r="B333" s="12" t="s">
        <v>94</v>
      </c>
      <c r="C333" s="12" t="s">
        <v>320</v>
      </c>
      <c r="D333" s="12" t="s">
        <v>324</v>
      </c>
      <c r="E333" s="12" t="s">
        <v>84</v>
      </c>
      <c r="F333" s="14">
        <v>97.6</v>
      </c>
      <c r="G333" s="14">
        <v>150.7</v>
      </c>
      <c r="H333" s="30">
        <f t="shared" si="19"/>
        <v>154.40573770491804</v>
      </c>
    </row>
    <row r="334" spans="1:8" ht="12.75">
      <c r="A334" s="27" t="s">
        <v>96</v>
      </c>
      <c r="B334" s="12"/>
      <c r="C334" s="12"/>
      <c r="D334" s="12"/>
      <c r="E334" s="12"/>
      <c r="F334" s="13">
        <f>F7+F123+F161+F279+F291+F295+F301+F312+F317+F322+F330</f>
        <v>338999.1</v>
      </c>
      <c r="G334" s="13">
        <f>G7+G123+G161+G279+G291+G295+G301+G312+G317+G322+G330</f>
        <v>154908.49999999997</v>
      </c>
      <c r="H334" s="30">
        <f t="shared" si="19"/>
        <v>45.69584403026438</v>
      </c>
    </row>
    <row r="335" spans="1:6" ht="15.75">
      <c r="A335" s="5"/>
      <c r="B335" s="5"/>
      <c r="C335" s="5"/>
      <c r="D335" s="5"/>
      <c r="E335" s="5"/>
      <c r="F335" s="5"/>
    </row>
    <row r="336" spans="1:6" ht="15.75">
      <c r="A336" s="5"/>
      <c r="B336" s="5"/>
      <c r="C336" s="5"/>
      <c r="D336" s="5"/>
      <c r="E336" s="5"/>
      <c r="F336" s="5"/>
    </row>
    <row r="337" spans="1:6" ht="15.75">
      <c r="A337" s="5"/>
      <c r="B337" s="5"/>
      <c r="C337" s="5"/>
      <c r="D337" s="5"/>
      <c r="E337" s="5"/>
      <c r="F337" s="5"/>
    </row>
    <row r="338" spans="1:6" ht="15.75">
      <c r="A338" s="5"/>
      <c r="B338" s="5"/>
      <c r="C338" s="5"/>
      <c r="D338" s="5"/>
      <c r="E338" s="5"/>
      <c r="F338" s="5"/>
    </row>
    <row r="339" spans="1:6" ht="15.75">
      <c r="A339" s="5"/>
      <c r="B339" s="5"/>
      <c r="C339" s="5"/>
      <c r="D339" s="5"/>
      <c r="E339" s="5"/>
      <c r="F339" s="5"/>
    </row>
    <row r="340" spans="1:6" ht="15.75">
      <c r="A340" s="5"/>
      <c r="B340" s="5"/>
      <c r="C340" s="5"/>
      <c r="D340" s="5"/>
      <c r="E340" s="5"/>
      <c r="F340" s="5"/>
    </row>
    <row r="341" spans="1:6" ht="15.75">
      <c r="A341" s="5"/>
      <c r="B341" s="5"/>
      <c r="C341" s="5"/>
      <c r="D341" s="5"/>
      <c r="E341" s="5"/>
      <c r="F341" s="5"/>
    </row>
    <row r="342" spans="1:6" ht="15.75">
      <c r="A342" s="5"/>
      <c r="B342" s="5"/>
      <c r="C342" s="5"/>
      <c r="D342" s="5"/>
      <c r="E342" s="5"/>
      <c r="F342" s="5"/>
    </row>
  </sheetData>
  <mergeCells count="4">
    <mergeCell ref="A4:F4"/>
    <mergeCell ref="A3:F3"/>
    <mergeCell ref="D1:F1"/>
    <mergeCell ref="B2:F2"/>
  </mergeCells>
  <printOptions/>
  <pageMargins left="0.3937007874015748" right="0.2755905511811024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2013-08-27T03:50:48Z</cp:lastPrinted>
  <dcterms:created xsi:type="dcterms:W3CDTF">2006-06-20T11:23:18Z</dcterms:created>
  <dcterms:modified xsi:type="dcterms:W3CDTF">2013-09-03T04:09:52Z</dcterms:modified>
  <cp:category/>
  <cp:version/>
  <cp:contentType/>
  <cp:contentStatus/>
</cp:coreProperties>
</file>