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<sst xmlns="http://schemas.openxmlformats.org/spreadsheetml/2006/main" count="83" uniqueCount="56">
  <si>
    <t xml:space="preserve">      Наименование </t>
  </si>
  <si>
    <t xml:space="preserve">         хозяйства</t>
  </si>
  <si>
    <t>Всего</t>
  </si>
  <si>
    <t>Пшеница</t>
  </si>
  <si>
    <t>Ячмень</t>
  </si>
  <si>
    <t>Обмоло-</t>
  </si>
  <si>
    <t>чено,га</t>
  </si>
  <si>
    <t>Урожай-</t>
  </si>
  <si>
    <t>ность</t>
  </si>
  <si>
    <t>Намолот</t>
  </si>
  <si>
    <t xml:space="preserve"> тонн</t>
  </si>
  <si>
    <t xml:space="preserve">  План</t>
  </si>
  <si>
    <t xml:space="preserve">   га</t>
  </si>
  <si>
    <t xml:space="preserve">   га </t>
  </si>
  <si>
    <t xml:space="preserve"> Факт</t>
  </si>
  <si>
    <t xml:space="preserve">  %  к </t>
  </si>
  <si>
    <t xml:space="preserve"> Урожай</t>
  </si>
  <si>
    <t>Урожай</t>
  </si>
  <si>
    <t>Убороч</t>
  </si>
  <si>
    <t>ная площадь</t>
  </si>
  <si>
    <t>уборочной</t>
  </si>
  <si>
    <t>ПСК "Першинское"</t>
  </si>
  <si>
    <t>ООО "Памятное"</t>
  </si>
  <si>
    <t>СПК "Разлив"</t>
  </si>
  <si>
    <t xml:space="preserve">Прочие пред-я </t>
  </si>
  <si>
    <t>КФХ Бояркина С.А.</t>
  </si>
  <si>
    <t>Итого по КФХ</t>
  </si>
  <si>
    <t>ПСК им Суворова</t>
  </si>
  <si>
    <t>КФХ Устюгов Ю.В.</t>
  </si>
  <si>
    <t>КФХ Меньщиков А.А.</t>
  </si>
  <si>
    <t>Овёс</t>
  </si>
  <si>
    <t>Гречиха</t>
  </si>
  <si>
    <t>Соя</t>
  </si>
  <si>
    <t xml:space="preserve">   </t>
  </si>
  <si>
    <t>Убрано зерновых и масличных культур</t>
  </si>
  <si>
    <t>ООО "Вагинское"</t>
  </si>
  <si>
    <t>ООО Нива"</t>
  </si>
  <si>
    <t>ООО "Суерь"</t>
  </si>
  <si>
    <t>ЗАО "Глинки"</t>
  </si>
  <si>
    <t>Итого по с/х пр-м</t>
  </si>
  <si>
    <t>КФХ Кадочников Р.Н</t>
  </si>
  <si>
    <t>КФХ Монарев В.М.</t>
  </si>
  <si>
    <t>КФХ Человечков Д</t>
  </si>
  <si>
    <t>Прочие КФХ</t>
  </si>
  <si>
    <t>ЛПХ</t>
  </si>
  <si>
    <t>ПО РАЙОНУ</t>
  </si>
  <si>
    <t xml:space="preserve">   2015 год</t>
  </si>
  <si>
    <t>ООО АК "Кулик. Род"</t>
  </si>
  <si>
    <t>КФХ Бояркин С.А.</t>
  </si>
  <si>
    <t>КФХ Иванов М.Г.</t>
  </si>
  <si>
    <t>КФХ Абабков А.И.</t>
  </si>
  <si>
    <t>КФХ Кузнецов С.А.</t>
  </si>
  <si>
    <t xml:space="preserve">                         Оперативная сводка по Белозерскому району на 31 августа  2016 года</t>
  </si>
  <si>
    <t>Скошено зерновых - 11880 га</t>
  </si>
  <si>
    <t>Овощи   160 га   100 ц/га 1600 тонн</t>
  </si>
  <si>
    <r>
      <t xml:space="preserve"> Картофель: </t>
    </r>
    <r>
      <rPr>
        <b/>
        <sz val="10"/>
        <rFont val="Arial Cyr"/>
        <family val="0"/>
      </rPr>
      <t xml:space="preserve"> ЛПХ</t>
    </r>
    <r>
      <rPr>
        <sz val="10"/>
        <rFont val="Arial Cyr"/>
        <family val="0"/>
      </rPr>
      <t xml:space="preserve"> 320 га  100 ц/га  3200 тонн   </t>
    </r>
    <r>
      <rPr>
        <b/>
        <sz val="10"/>
        <rFont val="Arial Cyr"/>
        <family val="0"/>
      </rPr>
      <t xml:space="preserve">КФХ  </t>
    </r>
    <r>
      <rPr>
        <sz val="10"/>
        <rFont val="Arial Cyr"/>
        <family val="0"/>
      </rPr>
      <t>160 га  150 ц/га 2400 тонн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</si>
</sst>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</numFmts>
  <fonts count="1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3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1" fontId="1" fillId="0" borderId="3" xfId="0" applyNumberFormat="1" applyFont="1" applyBorder="1" applyAlignment="1">
      <alignment horizontal="right" wrapText="1"/>
    </xf>
    <xf numFmtId="168" fontId="0" fillId="0" borderId="5" xfId="0" applyNumberFormat="1" applyBorder="1" applyAlignment="1">
      <alignment/>
    </xf>
    <xf numFmtId="168" fontId="1" fillId="0" borderId="3" xfId="0" applyNumberFormat="1" applyFont="1" applyBorder="1" applyAlignment="1">
      <alignment vertical="top" wrapText="1"/>
    </xf>
    <xf numFmtId="0" fontId="5" fillId="2" borderId="3" xfId="0" applyFont="1" applyFill="1" applyBorder="1" applyAlignment="1">
      <alignment/>
    </xf>
    <xf numFmtId="168" fontId="0" fillId="0" borderId="3" xfId="0" applyNumberFormat="1" applyBorder="1" applyAlignment="1">
      <alignment/>
    </xf>
    <xf numFmtId="168" fontId="0" fillId="0" borderId="5" xfId="0" applyNumberFormat="1" applyFont="1" applyBorder="1" applyAlignment="1">
      <alignment/>
    </xf>
    <xf numFmtId="168" fontId="2" fillId="0" borderId="3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3" xfId="0" applyFont="1" applyBorder="1" applyAlignment="1">
      <alignment horizontal="justify" wrapText="1"/>
    </xf>
    <xf numFmtId="0" fontId="6" fillId="0" borderId="3" xfId="0" applyFont="1" applyBorder="1" applyAlignment="1">
      <alignment/>
    </xf>
    <xf numFmtId="0" fontId="8" fillId="0" borderId="3" xfId="0" applyFont="1" applyBorder="1" applyAlignment="1">
      <alignment horizontal="justify" wrapText="1"/>
    </xf>
    <xf numFmtId="0" fontId="5" fillId="0" borderId="4" xfId="0" applyFont="1" applyBorder="1" applyAlignment="1">
      <alignment horizontal="justify" wrapText="1"/>
    </xf>
    <xf numFmtId="0" fontId="5" fillId="0" borderId="3" xfId="0" applyFont="1" applyBorder="1" applyAlignment="1">
      <alignment horizontal="justify" wrapText="1"/>
    </xf>
    <xf numFmtId="0" fontId="9" fillId="0" borderId="3" xfId="0" applyFont="1" applyBorder="1" applyAlignment="1">
      <alignment horizontal="justify" wrapText="1"/>
    </xf>
    <xf numFmtId="0" fontId="5" fillId="0" borderId="3" xfId="0" applyFont="1" applyBorder="1" applyAlignment="1">
      <alignment/>
    </xf>
    <xf numFmtId="1" fontId="2" fillId="0" borderId="3" xfId="0" applyNumberFormat="1" applyFont="1" applyBorder="1" applyAlignment="1">
      <alignment horizontal="right" wrapText="1"/>
    </xf>
    <xf numFmtId="0" fontId="2" fillId="0" borderId="3" xfId="0" applyFont="1" applyBorder="1" applyAlignment="1">
      <alignment vertical="top" wrapText="1"/>
    </xf>
    <xf numFmtId="168" fontId="3" fillId="0" borderId="5" xfId="0" applyNumberFormat="1" applyFont="1" applyBorder="1" applyAlignment="1">
      <alignment/>
    </xf>
    <xf numFmtId="168" fontId="3" fillId="0" borderId="3" xfId="0" applyNumberFormat="1" applyFont="1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view="pageBreakPreview" zoomScaleSheetLayoutView="100" workbookViewId="0" topLeftCell="A1">
      <selection activeCell="K44" sqref="K44"/>
    </sheetView>
  </sheetViews>
  <sheetFormatPr defaultColWidth="9.00390625" defaultRowHeight="12.75"/>
  <cols>
    <col min="1" max="1" width="17.375" style="0" customWidth="1"/>
    <col min="2" max="4" width="6.25390625" style="0" customWidth="1"/>
    <col min="5" max="5" width="6.125" style="0" customWidth="1"/>
    <col min="6" max="6" width="6.375" style="0" customWidth="1"/>
    <col min="7" max="7" width="6.75390625" style="0" customWidth="1"/>
    <col min="8" max="8" width="6.875" style="0" customWidth="1"/>
    <col min="9" max="9" width="6.00390625" style="0" customWidth="1"/>
    <col min="10" max="10" width="5.875" style="0" customWidth="1"/>
    <col min="11" max="11" width="6.25390625" style="6" customWidth="1"/>
    <col min="12" max="12" width="6.00390625" style="0" customWidth="1"/>
    <col min="13" max="13" width="5.625" style="0" customWidth="1"/>
    <col min="14" max="14" width="6.75390625" style="0" customWidth="1"/>
    <col min="15" max="15" width="6.125" style="0" customWidth="1"/>
    <col min="16" max="16" width="5.75390625" style="0" customWidth="1"/>
    <col min="17" max="18" width="6.25390625" style="0" customWidth="1"/>
    <col min="19" max="19" width="5.25390625" style="0" customWidth="1"/>
    <col min="20" max="20" width="5.375" style="0" customWidth="1"/>
    <col min="21" max="21" width="5.25390625" style="0" customWidth="1"/>
    <col min="22" max="22" width="6.00390625" style="0" customWidth="1"/>
  </cols>
  <sheetData>
    <row r="1" ht="12.75">
      <c r="K1" s="7"/>
    </row>
    <row r="2" spans="1:22" ht="12.75">
      <c r="A2" s="36" t="s">
        <v>52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ht="12.75">
      <c r="A3" s="46" t="s">
        <v>0</v>
      </c>
      <c r="B3" s="40" t="s">
        <v>34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2"/>
    </row>
    <row r="4" spans="1:22" ht="12.75">
      <c r="A4" s="47"/>
      <c r="B4" s="43" t="s">
        <v>2</v>
      </c>
      <c r="C4" s="44"/>
      <c r="D4" s="44"/>
      <c r="E4" s="44"/>
      <c r="F4" s="44"/>
      <c r="G4" s="45"/>
      <c r="H4" s="37" t="s">
        <v>3</v>
      </c>
      <c r="I4" s="38"/>
      <c r="J4" s="39"/>
      <c r="K4" s="37" t="s">
        <v>4</v>
      </c>
      <c r="L4" s="38"/>
      <c r="M4" s="39"/>
      <c r="N4" s="37" t="s">
        <v>30</v>
      </c>
      <c r="O4" s="38"/>
      <c r="P4" s="39"/>
      <c r="Q4" s="37" t="s">
        <v>31</v>
      </c>
      <c r="R4" s="38"/>
      <c r="S4" s="39"/>
      <c r="T4" s="37" t="s">
        <v>32</v>
      </c>
      <c r="U4" s="38"/>
      <c r="V4" s="39"/>
    </row>
    <row r="5" spans="1:22" ht="12.75">
      <c r="A5" s="47" t="s">
        <v>1</v>
      </c>
      <c r="B5" s="13" t="s">
        <v>11</v>
      </c>
      <c r="C5" s="13" t="s">
        <v>18</v>
      </c>
      <c r="D5" s="13" t="s">
        <v>14</v>
      </c>
      <c r="E5" s="13" t="s">
        <v>15</v>
      </c>
      <c r="F5" s="13" t="s">
        <v>9</v>
      </c>
      <c r="G5" s="13" t="s">
        <v>16</v>
      </c>
      <c r="H5" s="13" t="s">
        <v>5</v>
      </c>
      <c r="I5" s="13" t="s">
        <v>9</v>
      </c>
      <c r="J5" s="13" t="s">
        <v>7</v>
      </c>
      <c r="K5" s="13" t="s">
        <v>5</v>
      </c>
      <c r="L5" s="13" t="s">
        <v>9</v>
      </c>
      <c r="M5" s="13" t="s">
        <v>7</v>
      </c>
      <c r="N5" s="13" t="s">
        <v>5</v>
      </c>
      <c r="O5" s="13" t="s">
        <v>9</v>
      </c>
      <c r="P5" s="13" t="s">
        <v>7</v>
      </c>
      <c r="Q5" s="13" t="s">
        <v>5</v>
      </c>
      <c r="R5" s="13" t="s">
        <v>9</v>
      </c>
      <c r="S5" s="13" t="s">
        <v>7</v>
      </c>
      <c r="T5" s="13" t="s">
        <v>5</v>
      </c>
      <c r="U5" s="13" t="s">
        <v>9</v>
      </c>
      <c r="V5" s="15" t="s">
        <v>17</v>
      </c>
    </row>
    <row r="6" spans="1:22" ht="15.75" customHeight="1">
      <c r="A6" s="50"/>
      <c r="B6" s="14" t="s">
        <v>12</v>
      </c>
      <c r="C6" s="14" t="s">
        <v>19</v>
      </c>
      <c r="D6" s="14" t="s">
        <v>13</v>
      </c>
      <c r="E6" s="14" t="s">
        <v>20</v>
      </c>
      <c r="F6" s="14" t="s">
        <v>10</v>
      </c>
      <c r="G6" s="14" t="s">
        <v>8</v>
      </c>
      <c r="H6" s="14" t="s">
        <v>6</v>
      </c>
      <c r="I6" s="14" t="s">
        <v>10</v>
      </c>
      <c r="J6" s="14" t="s">
        <v>8</v>
      </c>
      <c r="K6" s="14" t="s">
        <v>6</v>
      </c>
      <c r="L6" s="14" t="s">
        <v>10</v>
      </c>
      <c r="M6" s="14" t="s">
        <v>8</v>
      </c>
      <c r="N6" s="14" t="s">
        <v>6</v>
      </c>
      <c r="O6" s="14" t="s">
        <v>10</v>
      </c>
      <c r="P6" s="14" t="s">
        <v>8</v>
      </c>
      <c r="Q6" s="14" t="s">
        <v>6</v>
      </c>
      <c r="R6" s="14" t="s">
        <v>10</v>
      </c>
      <c r="S6" s="14" t="s">
        <v>8</v>
      </c>
      <c r="T6" s="14" t="s">
        <v>6</v>
      </c>
      <c r="U6" s="14" t="s">
        <v>10</v>
      </c>
      <c r="V6" s="14" t="s">
        <v>8</v>
      </c>
    </row>
    <row r="7" spans="1:22" ht="15.75" customHeight="1">
      <c r="A7" s="19" t="s">
        <v>27</v>
      </c>
      <c r="B7" s="8">
        <v>604</v>
      </c>
      <c r="C7" s="8">
        <v>604</v>
      </c>
      <c r="D7" s="9">
        <f>H7+K7+N7+Q7+T7</f>
        <v>455</v>
      </c>
      <c r="E7" s="16">
        <f>D7/C7*100</f>
        <v>75.33112582781457</v>
      </c>
      <c r="F7" s="3">
        <f>I7+L7+O7+R7+U7</f>
        <v>590</v>
      </c>
      <c r="G7" s="18">
        <f>F7/D7*10</f>
        <v>12.967032967032967</v>
      </c>
      <c r="H7" s="3">
        <v>55</v>
      </c>
      <c r="I7" s="6">
        <v>110</v>
      </c>
      <c r="J7" s="21">
        <f>I7/H7*10</f>
        <v>20</v>
      </c>
      <c r="K7" s="3">
        <v>400</v>
      </c>
      <c r="L7" s="6">
        <v>480</v>
      </c>
      <c r="M7" s="17">
        <f>L7/K7*10</f>
        <v>12</v>
      </c>
      <c r="N7" s="3"/>
      <c r="O7" s="6"/>
      <c r="P7" s="17" t="e">
        <f>O7/N7*10</f>
        <v>#DIV/0!</v>
      </c>
      <c r="Q7" s="3"/>
      <c r="R7" s="6"/>
      <c r="S7" s="17" t="e">
        <f>R7/Q7*10</f>
        <v>#DIV/0!</v>
      </c>
      <c r="T7" s="3"/>
      <c r="U7" s="6"/>
      <c r="V7" s="20" t="e">
        <f>U7/T7*10</f>
        <v>#DIV/0!</v>
      </c>
    </row>
    <row r="8" spans="1:22" ht="15" customHeight="1">
      <c r="A8" s="19" t="s">
        <v>21</v>
      </c>
      <c r="B8" s="9">
        <v>1282</v>
      </c>
      <c r="C8" s="9">
        <v>1282</v>
      </c>
      <c r="D8" s="9">
        <f aca="true" t="shared" si="0" ref="D8:D32">H8+K8+N8+Q8+T8</f>
        <v>826</v>
      </c>
      <c r="E8" s="16">
        <f aca="true" t="shared" si="1" ref="E8:E17">D8/C8*100</f>
        <v>64.43057722308893</v>
      </c>
      <c r="F8" s="3">
        <f aca="true" t="shared" si="2" ref="F8:F32">I8+L8+O8+R8+U8</f>
        <v>1048</v>
      </c>
      <c r="G8" s="18">
        <f aca="true" t="shared" si="3" ref="G8:G17">F8/D8*10</f>
        <v>12.687651331719128</v>
      </c>
      <c r="H8" s="3">
        <v>520</v>
      </c>
      <c r="I8" s="6">
        <v>660</v>
      </c>
      <c r="J8" s="21">
        <f aca="true" t="shared" si="4" ref="J8:J17">I8/H8*10</f>
        <v>12.692307692307692</v>
      </c>
      <c r="K8" s="3">
        <v>234</v>
      </c>
      <c r="L8" s="6">
        <v>293</v>
      </c>
      <c r="M8" s="17">
        <f aca="true" t="shared" si="5" ref="M8:M32">L8/K8*10</f>
        <v>12.521367521367521</v>
      </c>
      <c r="N8" s="3">
        <v>72</v>
      </c>
      <c r="O8" s="6">
        <v>95</v>
      </c>
      <c r="P8" s="17">
        <f aca="true" t="shared" si="6" ref="P8:P32">O8/N8*10</f>
        <v>13.194444444444445</v>
      </c>
      <c r="Q8" s="3"/>
      <c r="R8" s="6"/>
      <c r="S8" s="17" t="e">
        <f aca="true" t="shared" si="7" ref="S8:S32">R8/Q8*10</f>
        <v>#DIV/0!</v>
      </c>
      <c r="T8" s="3"/>
      <c r="U8" s="6"/>
      <c r="V8" s="20" t="e">
        <f aca="true" t="shared" si="8" ref="V8:V32">U8/T8*10</f>
        <v>#DIV/0!</v>
      </c>
    </row>
    <row r="9" spans="1:22" ht="13.5" customHeight="1">
      <c r="A9" s="19" t="s">
        <v>35</v>
      </c>
      <c r="B9" s="10">
        <v>966</v>
      </c>
      <c r="C9" s="10">
        <v>966</v>
      </c>
      <c r="D9" s="9">
        <f t="shared" si="0"/>
        <v>596</v>
      </c>
      <c r="E9" s="16">
        <f t="shared" si="1"/>
        <v>61.697722567287784</v>
      </c>
      <c r="F9" s="3">
        <f t="shared" si="2"/>
        <v>1366</v>
      </c>
      <c r="G9" s="18">
        <f t="shared" si="3"/>
        <v>22.91946308724832</v>
      </c>
      <c r="H9" s="3">
        <v>273</v>
      </c>
      <c r="I9" s="6">
        <v>502</v>
      </c>
      <c r="J9" s="21">
        <f t="shared" si="4"/>
        <v>18.388278388278387</v>
      </c>
      <c r="K9" s="3">
        <v>105</v>
      </c>
      <c r="L9" s="6">
        <v>223</v>
      </c>
      <c r="M9" s="17">
        <f t="shared" si="5"/>
        <v>21.238095238095237</v>
      </c>
      <c r="N9" s="3">
        <v>218</v>
      </c>
      <c r="O9" s="6">
        <v>641</v>
      </c>
      <c r="P9" s="17">
        <f t="shared" si="6"/>
        <v>29.403669724770644</v>
      </c>
      <c r="Q9" s="3"/>
      <c r="R9" s="6"/>
      <c r="S9" s="17" t="e">
        <f t="shared" si="7"/>
        <v>#DIV/0!</v>
      </c>
      <c r="T9" s="3"/>
      <c r="U9" s="6"/>
      <c r="V9" s="20" t="e">
        <f t="shared" si="8"/>
        <v>#DIV/0!</v>
      </c>
    </row>
    <row r="10" spans="1:22" ht="14.25" customHeight="1">
      <c r="A10" s="19" t="s">
        <v>36</v>
      </c>
      <c r="B10" s="9">
        <v>1275</v>
      </c>
      <c r="C10" s="9">
        <v>1275</v>
      </c>
      <c r="D10" s="9">
        <f t="shared" si="0"/>
        <v>1105</v>
      </c>
      <c r="E10" s="16">
        <f t="shared" si="1"/>
        <v>86.66666666666667</v>
      </c>
      <c r="F10" s="3">
        <f t="shared" si="2"/>
        <v>1665</v>
      </c>
      <c r="G10" s="18">
        <f t="shared" si="3"/>
        <v>15.06787330316742</v>
      </c>
      <c r="H10" s="3"/>
      <c r="I10" s="6"/>
      <c r="J10" s="21" t="e">
        <f t="shared" si="4"/>
        <v>#DIV/0!</v>
      </c>
      <c r="K10" s="3">
        <v>1105</v>
      </c>
      <c r="L10" s="6">
        <v>1665</v>
      </c>
      <c r="M10" s="17">
        <f t="shared" si="5"/>
        <v>15.06787330316742</v>
      </c>
      <c r="N10" s="3"/>
      <c r="O10" s="6"/>
      <c r="P10" s="17" t="e">
        <f t="shared" si="6"/>
        <v>#DIV/0!</v>
      </c>
      <c r="Q10" s="3"/>
      <c r="R10" s="6"/>
      <c r="S10" s="17" t="e">
        <f t="shared" si="7"/>
        <v>#DIV/0!</v>
      </c>
      <c r="T10" s="3"/>
      <c r="U10" s="6"/>
      <c r="V10" s="20" t="e">
        <f t="shared" si="8"/>
        <v>#DIV/0!</v>
      </c>
    </row>
    <row r="11" spans="1:22" ht="12.75" customHeight="1">
      <c r="A11" s="19" t="s">
        <v>37</v>
      </c>
      <c r="B11" s="9">
        <v>0</v>
      </c>
      <c r="C11" s="9">
        <v>0</v>
      </c>
      <c r="D11" s="9">
        <f t="shared" si="0"/>
        <v>0</v>
      </c>
      <c r="E11" s="16" t="e">
        <f t="shared" si="1"/>
        <v>#DIV/0!</v>
      </c>
      <c r="F11" s="3">
        <f t="shared" si="2"/>
        <v>0</v>
      </c>
      <c r="G11" s="18" t="e">
        <f t="shared" si="3"/>
        <v>#DIV/0!</v>
      </c>
      <c r="H11" s="3"/>
      <c r="I11" s="6"/>
      <c r="J11" s="21" t="e">
        <f t="shared" si="4"/>
        <v>#DIV/0!</v>
      </c>
      <c r="K11" s="3"/>
      <c r="L11" s="6"/>
      <c r="M11" s="17" t="e">
        <f t="shared" si="5"/>
        <v>#DIV/0!</v>
      </c>
      <c r="N11" s="3"/>
      <c r="O11" s="6"/>
      <c r="P11" s="17" t="e">
        <f t="shared" si="6"/>
        <v>#DIV/0!</v>
      </c>
      <c r="Q11" s="3"/>
      <c r="R11" s="6"/>
      <c r="S11" s="17" t="e">
        <f t="shared" si="7"/>
        <v>#DIV/0!</v>
      </c>
      <c r="T11" s="3"/>
      <c r="U11" s="6"/>
      <c r="V11" s="20" t="e">
        <f t="shared" si="8"/>
        <v>#DIV/0!</v>
      </c>
    </row>
    <row r="12" spans="1:22" ht="15" customHeight="1">
      <c r="A12" s="19" t="s">
        <v>22</v>
      </c>
      <c r="B12" s="9">
        <v>2010</v>
      </c>
      <c r="C12" s="9">
        <v>2010</v>
      </c>
      <c r="D12" s="9">
        <f t="shared" si="0"/>
        <v>2010</v>
      </c>
      <c r="E12" s="16">
        <f t="shared" si="1"/>
        <v>100</v>
      </c>
      <c r="F12" s="3">
        <f t="shared" si="2"/>
        <v>2269</v>
      </c>
      <c r="G12" s="18">
        <f t="shared" si="3"/>
        <v>11.288557213930348</v>
      </c>
      <c r="H12" s="3">
        <v>800</v>
      </c>
      <c r="I12" s="6">
        <v>1112</v>
      </c>
      <c r="J12" s="21">
        <f t="shared" si="4"/>
        <v>13.899999999999999</v>
      </c>
      <c r="K12" s="3">
        <v>810</v>
      </c>
      <c r="L12" s="6">
        <v>745</v>
      </c>
      <c r="M12" s="17">
        <f t="shared" si="5"/>
        <v>9.19753086419753</v>
      </c>
      <c r="N12" s="3">
        <v>400</v>
      </c>
      <c r="O12" s="6">
        <v>412</v>
      </c>
      <c r="P12" s="17">
        <f t="shared" si="6"/>
        <v>10.3</v>
      </c>
      <c r="Q12" s="3"/>
      <c r="R12" s="6"/>
      <c r="S12" s="17" t="e">
        <f t="shared" si="7"/>
        <v>#DIV/0!</v>
      </c>
      <c r="T12" s="3"/>
      <c r="U12" s="6"/>
      <c r="V12" s="20" t="e">
        <f t="shared" si="8"/>
        <v>#DIV/0!</v>
      </c>
    </row>
    <row r="13" spans="1:22" ht="14.25" customHeight="1">
      <c r="A13" s="19" t="s">
        <v>47</v>
      </c>
      <c r="B13" s="9">
        <v>3930</v>
      </c>
      <c r="C13" s="9">
        <v>3930</v>
      </c>
      <c r="D13" s="9">
        <f t="shared" si="0"/>
        <v>1600</v>
      </c>
      <c r="E13" s="16">
        <f t="shared" si="1"/>
        <v>40.71246819338422</v>
      </c>
      <c r="F13" s="3">
        <f t="shared" si="2"/>
        <v>1920</v>
      </c>
      <c r="G13" s="18">
        <f t="shared" si="3"/>
        <v>12</v>
      </c>
      <c r="H13" s="3">
        <v>1600</v>
      </c>
      <c r="I13" s="6">
        <v>1920</v>
      </c>
      <c r="J13" s="21">
        <f t="shared" si="4"/>
        <v>12</v>
      </c>
      <c r="K13" s="3"/>
      <c r="L13" s="6"/>
      <c r="M13" s="17" t="e">
        <f t="shared" si="5"/>
        <v>#DIV/0!</v>
      </c>
      <c r="N13" s="3"/>
      <c r="O13" s="6"/>
      <c r="P13" s="17" t="e">
        <f t="shared" si="6"/>
        <v>#DIV/0!</v>
      </c>
      <c r="Q13" s="3"/>
      <c r="R13" s="6"/>
      <c r="S13" s="17" t="e">
        <f t="shared" si="7"/>
        <v>#DIV/0!</v>
      </c>
      <c r="T13" s="3"/>
      <c r="U13" s="6"/>
      <c r="V13" s="20" t="e">
        <f t="shared" si="8"/>
        <v>#DIV/0!</v>
      </c>
    </row>
    <row r="14" spans="1:22" ht="14.25" customHeight="1">
      <c r="A14" s="19" t="s">
        <v>38</v>
      </c>
      <c r="B14" s="8">
        <v>0</v>
      </c>
      <c r="C14" s="8">
        <v>0</v>
      </c>
      <c r="D14" s="9">
        <f t="shared" si="0"/>
        <v>0</v>
      </c>
      <c r="E14" s="16" t="e">
        <f t="shared" si="1"/>
        <v>#DIV/0!</v>
      </c>
      <c r="F14" s="3">
        <f t="shared" si="2"/>
        <v>0</v>
      </c>
      <c r="G14" s="18" t="e">
        <f t="shared" si="3"/>
        <v>#DIV/0!</v>
      </c>
      <c r="H14" s="1"/>
      <c r="I14" s="4"/>
      <c r="J14" s="21" t="e">
        <f t="shared" si="4"/>
        <v>#DIV/0!</v>
      </c>
      <c r="K14" s="1"/>
      <c r="L14" s="4"/>
      <c r="M14" s="17" t="e">
        <f t="shared" si="5"/>
        <v>#DIV/0!</v>
      </c>
      <c r="N14" s="1"/>
      <c r="O14" s="4"/>
      <c r="P14" s="17" t="e">
        <f t="shared" si="6"/>
        <v>#DIV/0!</v>
      </c>
      <c r="Q14" s="1"/>
      <c r="R14" s="4"/>
      <c r="S14" s="17" t="e">
        <f t="shared" si="7"/>
        <v>#DIV/0!</v>
      </c>
      <c r="T14" s="1"/>
      <c r="U14" s="4"/>
      <c r="V14" s="20" t="e">
        <f t="shared" si="8"/>
        <v>#DIV/0!</v>
      </c>
    </row>
    <row r="15" spans="1:22" ht="14.25" customHeight="1">
      <c r="A15" s="19" t="s">
        <v>23</v>
      </c>
      <c r="B15" s="9">
        <v>2653</v>
      </c>
      <c r="C15" s="9">
        <v>2653</v>
      </c>
      <c r="D15" s="9">
        <f t="shared" si="0"/>
        <v>1279</v>
      </c>
      <c r="E15" s="16">
        <f t="shared" si="1"/>
        <v>48.20957406709386</v>
      </c>
      <c r="F15" s="3">
        <f t="shared" si="2"/>
        <v>2136</v>
      </c>
      <c r="G15" s="18">
        <f t="shared" si="3"/>
        <v>16.70054730258014</v>
      </c>
      <c r="H15" s="3">
        <v>354</v>
      </c>
      <c r="I15" s="6">
        <v>555</v>
      </c>
      <c r="J15" s="21">
        <f t="shared" si="4"/>
        <v>15.677966101694915</v>
      </c>
      <c r="K15" s="3">
        <v>925</v>
      </c>
      <c r="L15" s="6">
        <v>1581</v>
      </c>
      <c r="M15" s="17">
        <f t="shared" si="5"/>
        <v>17.091891891891894</v>
      </c>
      <c r="N15" s="3"/>
      <c r="O15" s="6"/>
      <c r="P15" s="17" t="e">
        <f t="shared" si="6"/>
        <v>#DIV/0!</v>
      </c>
      <c r="Q15" s="3"/>
      <c r="R15" s="6"/>
      <c r="S15" s="17" t="e">
        <f t="shared" si="7"/>
        <v>#DIV/0!</v>
      </c>
      <c r="T15" s="3"/>
      <c r="U15" s="6"/>
      <c r="V15" s="20" t="e">
        <f t="shared" si="8"/>
        <v>#DIV/0!</v>
      </c>
    </row>
    <row r="16" spans="1:22" ht="12.75">
      <c r="A16" s="19" t="s">
        <v>24</v>
      </c>
      <c r="B16" s="9">
        <v>170</v>
      </c>
      <c r="C16" s="9">
        <v>170</v>
      </c>
      <c r="D16" s="9">
        <f t="shared" si="0"/>
        <v>0</v>
      </c>
      <c r="E16" s="16">
        <f t="shared" si="1"/>
        <v>0</v>
      </c>
      <c r="F16" s="3">
        <f t="shared" si="2"/>
        <v>0</v>
      </c>
      <c r="G16" s="18" t="e">
        <f t="shared" si="3"/>
        <v>#DIV/0!</v>
      </c>
      <c r="H16" s="3"/>
      <c r="I16" s="6"/>
      <c r="J16" s="21" t="e">
        <f t="shared" si="4"/>
        <v>#DIV/0!</v>
      </c>
      <c r="K16" s="3"/>
      <c r="L16" s="6"/>
      <c r="M16" s="17" t="e">
        <f t="shared" si="5"/>
        <v>#DIV/0!</v>
      </c>
      <c r="N16" s="3"/>
      <c r="O16" s="6"/>
      <c r="P16" s="17" t="e">
        <f t="shared" si="6"/>
        <v>#DIV/0!</v>
      </c>
      <c r="Q16" s="3"/>
      <c r="R16" s="6"/>
      <c r="S16" s="17" t="e">
        <f t="shared" si="7"/>
        <v>#DIV/0!</v>
      </c>
      <c r="T16" s="3"/>
      <c r="U16" s="6"/>
      <c r="V16" s="20" t="e">
        <f t="shared" si="8"/>
        <v>#DIV/0!</v>
      </c>
    </row>
    <row r="17" spans="1:22" ht="12.75">
      <c r="A17" s="27" t="s">
        <v>39</v>
      </c>
      <c r="B17" s="11">
        <f>B7+B8+B9+B10+B11+B12+B13+B14+B15+B16</f>
        <v>12890</v>
      </c>
      <c r="C17" s="11">
        <f>C7+C8+C9+C10+C11+C12+C13+C14+C15+C16</f>
        <v>12890</v>
      </c>
      <c r="D17" s="9">
        <f t="shared" si="0"/>
        <v>7871</v>
      </c>
      <c r="E17" s="16">
        <f t="shared" si="1"/>
        <v>61.062839410395654</v>
      </c>
      <c r="F17" s="3">
        <f t="shared" si="2"/>
        <v>10994</v>
      </c>
      <c r="G17" s="18">
        <f t="shared" si="3"/>
        <v>13.967729640452294</v>
      </c>
      <c r="H17" s="2">
        <f>H7+H8+H9+H10+H11+H12+H13+H14+H15+H16</f>
        <v>3602</v>
      </c>
      <c r="I17" s="5">
        <f>I7+I8+I9+I10+I11+I12+I13+I14+I15+I16</f>
        <v>4859</v>
      </c>
      <c r="J17" s="21">
        <f t="shared" si="4"/>
        <v>13.489727928928373</v>
      </c>
      <c r="K17" s="2">
        <f>K7+K8+K9+K10+K11+K12+K13+K14+K15+K16</f>
        <v>3579</v>
      </c>
      <c r="L17" s="5">
        <f>L7+L8+L9+L10+L11+L12+L13+L14+L15+L16</f>
        <v>4987</v>
      </c>
      <c r="M17" s="17">
        <f t="shared" si="5"/>
        <v>13.934059793238333</v>
      </c>
      <c r="N17" s="2">
        <f>N7+N8+N9+N10+N11+N12+N13+N14+N15+N16</f>
        <v>690</v>
      </c>
      <c r="O17" s="5">
        <f>O7+O8+O9+O10+O11+O12+O13+O14+O15+O16</f>
        <v>1148</v>
      </c>
      <c r="P17" s="17">
        <f t="shared" si="6"/>
        <v>16.63768115942029</v>
      </c>
      <c r="Q17" s="2">
        <f>Q7+Q8+Q9+Q10+Q11+Q12+Q13+Q14+Q15+Q16</f>
        <v>0</v>
      </c>
      <c r="R17" s="5">
        <f>R7+R8+R9+R10+R11+R12+R13+R14+R15+R16</f>
        <v>0</v>
      </c>
      <c r="S17" s="17" t="e">
        <f t="shared" si="7"/>
        <v>#DIV/0!</v>
      </c>
      <c r="T17" s="2">
        <f>T7+T8+T9+T10+T11+T12+T13+T14+T15+T16</f>
        <v>0</v>
      </c>
      <c r="U17" s="5">
        <f>U7+U8+U9+U10+U11+U12+U13+U14+U15+U16</f>
        <v>0</v>
      </c>
      <c r="V17" s="20" t="e">
        <f t="shared" si="8"/>
        <v>#DIV/0!</v>
      </c>
    </row>
    <row r="18" spans="1:22" ht="12.75" customHeight="1">
      <c r="A18" s="19" t="s">
        <v>48</v>
      </c>
      <c r="B18" s="9">
        <v>700</v>
      </c>
      <c r="C18" s="9">
        <v>700</v>
      </c>
      <c r="D18" s="9">
        <f t="shared" si="0"/>
        <v>440</v>
      </c>
      <c r="E18" s="16">
        <f>D18/C18*100</f>
        <v>62.857142857142854</v>
      </c>
      <c r="F18" s="3">
        <f t="shared" si="2"/>
        <v>1320</v>
      </c>
      <c r="G18" s="18">
        <f>F18/D18*10</f>
        <v>30</v>
      </c>
      <c r="H18" s="2">
        <v>440</v>
      </c>
      <c r="I18" s="5">
        <v>1320</v>
      </c>
      <c r="J18" s="21">
        <f>I18/H18*10</f>
        <v>30</v>
      </c>
      <c r="K18" s="2"/>
      <c r="L18" s="5"/>
      <c r="M18" s="17" t="e">
        <f t="shared" si="5"/>
        <v>#DIV/0!</v>
      </c>
      <c r="N18" s="2"/>
      <c r="O18" s="5"/>
      <c r="P18" s="17" t="e">
        <f t="shared" si="6"/>
        <v>#DIV/0!</v>
      </c>
      <c r="Q18" s="2"/>
      <c r="R18" s="5"/>
      <c r="S18" s="17" t="e">
        <f t="shared" si="7"/>
        <v>#DIV/0!</v>
      </c>
      <c r="T18" s="2"/>
      <c r="U18" s="5"/>
      <c r="V18" s="20" t="e">
        <f t="shared" si="8"/>
        <v>#DIV/0!</v>
      </c>
    </row>
    <row r="19" spans="1:22" s="12" customFormat="1" ht="14.25" customHeight="1">
      <c r="A19" s="19" t="s">
        <v>49</v>
      </c>
      <c r="B19" s="9">
        <v>850</v>
      </c>
      <c r="C19" s="9">
        <v>850</v>
      </c>
      <c r="D19" s="9">
        <f t="shared" si="0"/>
        <v>500</v>
      </c>
      <c r="E19" s="16">
        <f aca="true" t="shared" si="9" ref="E19:E30">D19/C19*100</f>
        <v>58.82352941176471</v>
      </c>
      <c r="F19" s="3">
        <f t="shared" si="2"/>
        <v>600</v>
      </c>
      <c r="G19" s="18">
        <f aca="true" t="shared" si="10" ref="G19:G30">F19/D19*10</f>
        <v>12</v>
      </c>
      <c r="H19" s="3">
        <v>500</v>
      </c>
      <c r="I19" s="6">
        <v>600</v>
      </c>
      <c r="J19" s="21">
        <f aca="true" t="shared" si="11" ref="J19:J32">I19/H19*10</f>
        <v>12</v>
      </c>
      <c r="K19" s="3"/>
      <c r="L19" s="6"/>
      <c r="M19" s="17" t="e">
        <f t="shared" si="5"/>
        <v>#DIV/0!</v>
      </c>
      <c r="N19" s="3"/>
      <c r="O19" s="6"/>
      <c r="P19" s="17" t="e">
        <f t="shared" si="6"/>
        <v>#DIV/0!</v>
      </c>
      <c r="Q19" s="3"/>
      <c r="R19" s="6"/>
      <c r="S19" s="17" t="e">
        <f t="shared" si="7"/>
        <v>#DIV/0!</v>
      </c>
      <c r="T19" s="3"/>
      <c r="U19" s="6"/>
      <c r="V19" s="20" t="e">
        <f t="shared" si="8"/>
        <v>#DIV/0!</v>
      </c>
    </row>
    <row r="20" spans="1:22" ht="13.5" customHeight="1" hidden="1" thickBot="1">
      <c r="A20" s="19" t="s">
        <v>25</v>
      </c>
      <c r="B20" s="9"/>
      <c r="C20" s="9"/>
      <c r="D20" s="9">
        <f t="shared" si="0"/>
        <v>0</v>
      </c>
      <c r="E20" s="16" t="e">
        <f t="shared" si="9"/>
        <v>#DIV/0!</v>
      </c>
      <c r="F20" s="3">
        <f t="shared" si="2"/>
        <v>0</v>
      </c>
      <c r="G20" s="18" t="e">
        <f t="shared" si="10"/>
        <v>#DIV/0!</v>
      </c>
      <c r="H20" s="3"/>
      <c r="I20" s="6"/>
      <c r="J20" s="21" t="e">
        <f t="shared" si="11"/>
        <v>#DIV/0!</v>
      </c>
      <c r="K20" s="3"/>
      <c r="L20" s="6"/>
      <c r="M20" s="17" t="e">
        <f t="shared" si="5"/>
        <v>#DIV/0!</v>
      </c>
      <c r="N20" s="3"/>
      <c r="O20" s="6"/>
      <c r="P20" s="17" t="e">
        <f t="shared" si="6"/>
        <v>#DIV/0!</v>
      </c>
      <c r="Q20" s="3"/>
      <c r="R20" s="6"/>
      <c r="S20" s="17" t="e">
        <f t="shared" si="7"/>
        <v>#DIV/0!</v>
      </c>
      <c r="T20" s="3"/>
      <c r="U20" s="6"/>
      <c r="V20" s="20" t="e">
        <f t="shared" si="8"/>
        <v>#DIV/0!</v>
      </c>
    </row>
    <row r="21" spans="1:22" ht="3" customHeight="1" hidden="1" thickBot="1">
      <c r="A21" s="19" t="s">
        <v>28</v>
      </c>
      <c r="B21" s="9"/>
      <c r="C21" s="9"/>
      <c r="D21" s="9">
        <f t="shared" si="0"/>
        <v>0</v>
      </c>
      <c r="E21" s="16" t="e">
        <f t="shared" si="9"/>
        <v>#DIV/0!</v>
      </c>
      <c r="F21" s="3">
        <f t="shared" si="2"/>
        <v>0</v>
      </c>
      <c r="G21" s="18" t="e">
        <f t="shared" si="10"/>
        <v>#DIV/0!</v>
      </c>
      <c r="H21" s="3"/>
      <c r="I21" s="6"/>
      <c r="J21" s="21" t="e">
        <f t="shared" si="11"/>
        <v>#DIV/0!</v>
      </c>
      <c r="K21" s="3"/>
      <c r="L21" s="6"/>
      <c r="M21" s="17" t="e">
        <f t="shared" si="5"/>
        <v>#DIV/0!</v>
      </c>
      <c r="N21" s="3"/>
      <c r="O21" s="6"/>
      <c r="P21" s="17" t="e">
        <f t="shared" si="6"/>
        <v>#DIV/0!</v>
      </c>
      <c r="Q21" s="3"/>
      <c r="R21" s="6"/>
      <c r="S21" s="17" t="e">
        <f t="shared" si="7"/>
        <v>#DIV/0!</v>
      </c>
      <c r="T21" s="3"/>
      <c r="U21" s="6"/>
      <c r="V21" s="20" t="e">
        <f t="shared" si="8"/>
        <v>#DIV/0!</v>
      </c>
    </row>
    <row r="22" spans="1:22" ht="12.75">
      <c r="A22" s="19" t="s">
        <v>40</v>
      </c>
      <c r="B22" s="9">
        <v>1250</v>
      </c>
      <c r="C22" s="9">
        <v>1250</v>
      </c>
      <c r="D22" s="9">
        <f t="shared" si="0"/>
        <v>800</v>
      </c>
      <c r="E22" s="16">
        <f t="shared" si="9"/>
        <v>64</v>
      </c>
      <c r="F22" s="3">
        <f t="shared" si="2"/>
        <v>1625</v>
      </c>
      <c r="G22" s="18">
        <f t="shared" si="10"/>
        <v>20.3125</v>
      </c>
      <c r="H22" s="3">
        <v>750</v>
      </c>
      <c r="I22" s="6">
        <v>1500</v>
      </c>
      <c r="J22" s="21">
        <f t="shared" si="11"/>
        <v>20</v>
      </c>
      <c r="K22" s="3"/>
      <c r="L22" s="6"/>
      <c r="M22" s="17" t="e">
        <f t="shared" si="5"/>
        <v>#DIV/0!</v>
      </c>
      <c r="N22" s="3">
        <v>50</v>
      </c>
      <c r="O22" s="6">
        <v>125</v>
      </c>
      <c r="P22" s="17">
        <f t="shared" si="6"/>
        <v>25</v>
      </c>
      <c r="Q22" s="3"/>
      <c r="R22" s="6"/>
      <c r="S22" s="17" t="e">
        <f t="shared" si="7"/>
        <v>#DIV/0!</v>
      </c>
      <c r="T22" s="3"/>
      <c r="U22" s="6"/>
      <c r="V22" s="20" t="e">
        <f t="shared" si="8"/>
        <v>#DIV/0!</v>
      </c>
    </row>
    <row r="23" spans="1:22" ht="12.75">
      <c r="A23" s="19" t="s">
        <v>29</v>
      </c>
      <c r="B23" s="9">
        <v>420</v>
      </c>
      <c r="C23" s="9">
        <v>420</v>
      </c>
      <c r="D23" s="9">
        <f t="shared" si="0"/>
        <v>0</v>
      </c>
      <c r="E23" s="16">
        <f t="shared" si="9"/>
        <v>0</v>
      </c>
      <c r="F23" s="3">
        <f t="shared" si="2"/>
        <v>0</v>
      </c>
      <c r="G23" s="18" t="e">
        <f t="shared" si="10"/>
        <v>#DIV/0!</v>
      </c>
      <c r="H23" s="3"/>
      <c r="I23" s="6"/>
      <c r="J23" s="21" t="e">
        <f t="shared" si="11"/>
        <v>#DIV/0!</v>
      </c>
      <c r="K23" s="3"/>
      <c r="L23" s="6"/>
      <c r="M23" s="17" t="e">
        <f t="shared" si="5"/>
        <v>#DIV/0!</v>
      </c>
      <c r="N23" s="3"/>
      <c r="O23" s="6"/>
      <c r="P23" s="17" t="e">
        <f t="shared" si="6"/>
        <v>#DIV/0!</v>
      </c>
      <c r="Q23" s="3"/>
      <c r="R23" s="6"/>
      <c r="S23" s="17" t="e">
        <f t="shared" si="7"/>
        <v>#DIV/0!</v>
      </c>
      <c r="T23" s="3"/>
      <c r="U23" s="6"/>
      <c r="V23" s="20" t="e">
        <f t="shared" si="8"/>
        <v>#DIV/0!</v>
      </c>
    </row>
    <row r="24" spans="1:22" ht="12.75">
      <c r="A24" s="19" t="s">
        <v>50</v>
      </c>
      <c r="B24" s="9">
        <v>300</v>
      </c>
      <c r="C24" s="9">
        <v>300</v>
      </c>
      <c r="D24" s="9">
        <f t="shared" si="0"/>
        <v>200</v>
      </c>
      <c r="E24" s="16">
        <f t="shared" si="9"/>
        <v>66.66666666666666</v>
      </c>
      <c r="F24" s="3">
        <f t="shared" si="2"/>
        <v>320</v>
      </c>
      <c r="G24" s="18">
        <f t="shared" si="10"/>
        <v>16</v>
      </c>
      <c r="H24" s="3">
        <v>200</v>
      </c>
      <c r="I24" s="6">
        <v>320</v>
      </c>
      <c r="J24" s="21">
        <f t="shared" si="11"/>
        <v>16</v>
      </c>
      <c r="K24" s="3"/>
      <c r="L24" s="6"/>
      <c r="M24" s="17" t="e">
        <f t="shared" si="5"/>
        <v>#DIV/0!</v>
      </c>
      <c r="N24" s="3"/>
      <c r="O24" s="6"/>
      <c r="P24" s="17" t="e">
        <f t="shared" si="6"/>
        <v>#DIV/0!</v>
      </c>
      <c r="Q24" s="3"/>
      <c r="R24" s="6"/>
      <c r="S24" s="17" t="e">
        <f t="shared" si="7"/>
        <v>#DIV/0!</v>
      </c>
      <c r="T24" s="3"/>
      <c r="U24" s="6"/>
      <c r="V24" s="20" t="e">
        <f t="shared" si="8"/>
        <v>#DIV/0!</v>
      </c>
    </row>
    <row r="25" spans="1:22" ht="12.75">
      <c r="A25" s="19" t="s">
        <v>51</v>
      </c>
      <c r="B25" s="9">
        <v>1000</v>
      </c>
      <c r="C25" s="9">
        <v>1000</v>
      </c>
      <c r="D25" s="9">
        <f t="shared" si="0"/>
        <v>290</v>
      </c>
      <c r="E25" s="16">
        <f t="shared" si="9"/>
        <v>28.999999999999996</v>
      </c>
      <c r="F25" s="3">
        <f t="shared" si="2"/>
        <v>452</v>
      </c>
      <c r="G25" s="18">
        <f t="shared" si="10"/>
        <v>15.586206896551724</v>
      </c>
      <c r="H25" s="3">
        <v>230</v>
      </c>
      <c r="I25" s="6">
        <v>368</v>
      </c>
      <c r="J25" s="21">
        <f t="shared" si="11"/>
        <v>16</v>
      </c>
      <c r="K25" s="3">
        <v>60</v>
      </c>
      <c r="L25" s="6">
        <v>84</v>
      </c>
      <c r="M25" s="17">
        <f t="shared" si="5"/>
        <v>14</v>
      </c>
      <c r="N25" s="3"/>
      <c r="O25" s="6"/>
      <c r="P25" s="17" t="e">
        <f t="shared" si="6"/>
        <v>#DIV/0!</v>
      </c>
      <c r="Q25" s="3"/>
      <c r="R25" s="6"/>
      <c r="S25" s="17" t="e">
        <f t="shared" si="7"/>
        <v>#DIV/0!</v>
      </c>
      <c r="T25" s="3"/>
      <c r="U25" s="6"/>
      <c r="V25" s="20" t="e">
        <f t="shared" si="8"/>
        <v>#DIV/0!</v>
      </c>
    </row>
    <row r="26" spans="1:22" ht="12.75">
      <c r="A26" s="19" t="s">
        <v>41</v>
      </c>
      <c r="B26" s="9">
        <v>150</v>
      </c>
      <c r="C26" s="9">
        <v>150</v>
      </c>
      <c r="D26" s="9">
        <f t="shared" si="0"/>
        <v>60</v>
      </c>
      <c r="E26" s="16">
        <f t="shared" si="9"/>
        <v>40</v>
      </c>
      <c r="F26" s="3">
        <f t="shared" si="2"/>
        <v>102</v>
      </c>
      <c r="G26" s="18">
        <f t="shared" si="10"/>
        <v>17</v>
      </c>
      <c r="H26" s="3">
        <v>60</v>
      </c>
      <c r="I26" s="6">
        <v>102</v>
      </c>
      <c r="J26" s="21">
        <f t="shared" si="11"/>
        <v>17</v>
      </c>
      <c r="K26" s="3"/>
      <c r="L26" s="6"/>
      <c r="M26" s="17" t="e">
        <f t="shared" si="5"/>
        <v>#DIV/0!</v>
      </c>
      <c r="N26" s="3"/>
      <c r="O26" s="6"/>
      <c r="P26" s="17" t="e">
        <f t="shared" si="6"/>
        <v>#DIV/0!</v>
      </c>
      <c r="Q26" s="3"/>
      <c r="R26" s="6"/>
      <c r="S26" s="17" t="e">
        <f t="shared" si="7"/>
        <v>#DIV/0!</v>
      </c>
      <c r="T26" s="3"/>
      <c r="U26" s="6"/>
      <c r="V26" s="20" t="e">
        <f t="shared" si="8"/>
        <v>#DIV/0!</v>
      </c>
    </row>
    <row r="27" spans="1:22" ht="12.75">
      <c r="A27" s="28" t="s">
        <v>28</v>
      </c>
      <c r="B27" s="9">
        <v>90</v>
      </c>
      <c r="C27" s="9">
        <v>90</v>
      </c>
      <c r="D27" s="9">
        <f t="shared" si="0"/>
        <v>80</v>
      </c>
      <c r="E27" s="16">
        <f t="shared" si="9"/>
        <v>88.88888888888889</v>
      </c>
      <c r="F27" s="3">
        <f t="shared" si="2"/>
        <v>150</v>
      </c>
      <c r="G27" s="18">
        <f t="shared" si="10"/>
        <v>18.75</v>
      </c>
      <c r="H27" s="3"/>
      <c r="I27" s="6"/>
      <c r="J27" s="21" t="e">
        <f t="shared" si="11"/>
        <v>#DIV/0!</v>
      </c>
      <c r="K27" s="3">
        <v>30</v>
      </c>
      <c r="L27" s="6">
        <v>75</v>
      </c>
      <c r="M27" s="17">
        <f t="shared" si="5"/>
        <v>25</v>
      </c>
      <c r="N27" s="3">
        <v>50</v>
      </c>
      <c r="O27" s="6">
        <v>75</v>
      </c>
      <c r="P27" s="17">
        <f t="shared" si="6"/>
        <v>15</v>
      </c>
      <c r="Q27" s="3"/>
      <c r="R27" s="6"/>
      <c r="S27" s="17" t="e">
        <f t="shared" si="7"/>
        <v>#DIV/0!</v>
      </c>
      <c r="T27" s="3"/>
      <c r="U27" s="6"/>
      <c r="V27" s="20" t="e">
        <f t="shared" si="8"/>
        <v>#DIV/0!</v>
      </c>
    </row>
    <row r="28" spans="1:22" ht="12.75">
      <c r="A28" s="28" t="s">
        <v>42</v>
      </c>
      <c r="B28" s="9">
        <v>1025</v>
      </c>
      <c r="C28" s="9">
        <v>1025</v>
      </c>
      <c r="D28" s="9">
        <f t="shared" si="0"/>
        <v>207</v>
      </c>
      <c r="E28" s="16">
        <f t="shared" si="9"/>
        <v>20.195121951219512</v>
      </c>
      <c r="F28" s="3">
        <f t="shared" si="2"/>
        <v>242</v>
      </c>
      <c r="G28" s="18">
        <f t="shared" si="10"/>
        <v>11.690821256038648</v>
      </c>
      <c r="H28" s="3">
        <v>140</v>
      </c>
      <c r="I28" s="6">
        <v>168</v>
      </c>
      <c r="J28" s="21">
        <f t="shared" si="11"/>
        <v>12</v>
      </c>
      <c r="K28" s="3"/>
      <c r="L28" s="6"/>
      <c r="M28" s="17" t="e">
        <f t="shared" si="5"/>
        <v>#DIV/0!</v>
      </c>
      <c r="N28" s="3">
        <v>67</v>
      </c>
      <c r="O28" s="6">
        <v>74</v>
      </c>
      <c r="P28" s="17">
        <f t="shared" si="6"/>
        <v>11.044776119402986</v>
      </c>
      <c r="Q28" s="3"/>
      <c r="R28" s="6"/>
      <c r="S28" s="17" t="e">
        <f t="shared" si="7"/>
        <v>#DIV/0!</v>
      </c>
      <c r="T28" s="3"/>
      <c r="U28" s="6"/>
      <c r="V28" s="20" t="e">
        <f t="shared" si="8"/>
        <v>#DIV/0!</v>
      </c>
    </row>
    <row r="29" spans="1:22" ht="12.75">
      <c r="A29" s="29" t="s">
        <v>43</v>
      </c>
      <c r="B29" s="9">
        <v>190</v>
      </c>
      <c r="C29" s="9">
        <v>190</v>
      </c>
      <c r="D29" s="9">
        <f t="shared" si="0"/>
        <v>0</v>
      </c>
      <c r="E29" s="16">
        <f t="shared" si="9"/>
        <v>0</v>
      </c>
      <c r="F29" s="3">
        <f t="shared" si="2"/>
        <v>0</v>
      </c>
      <c r="G29" s="18" t="e">
        <f t="shared" si="10"/>
        <v>#DIV/0!</v>
      </c>
      <c r="H29" s="11"/>
      <c r="I29" s="11"/>
      <c r="J29" s="21" t="e">
        <f t="shared" si="11"/>
        <v>#DIV/0!</v>
      </c>
      <c r="K29" s="11"/>
      <c r="L29" s="11"/>
      <c r="M29" s="17" t="e">
        <f t="shared" si="5"/>
        <v>#DIV/0!</v>
      </c>
      <c r="N29" s="11"/>
      <c r="O29" s="11"/>
      <c r="P29" s="17" t="e">
        <f t="shared" si="6"/>
        <v>#DIV/0!</v>
      </c>
      <c r="Q29" s="11"/>
      <c r="R29" s="11"/>
      <c r="S29" s="17" t="e">
        <f t="shared" si="7"/>
        <v>#DIV/0!</v>
      </c>
      <c r="T29" s="11"/>
      <c r="U29" s="11"/>
      <c r="V29" s="20" t="e">
        <f t="shared" si="8"/>
        <v>#DIV/0!</v>
      </c>
    </row>
    <row r="30" spans="1:22" ht="12.75">
      <c r="A30" s="30" t="s">
        <v>26</v>
      </c>
      <c r="B30" s="11">
        <f>B18+B19+B22+B23+B24+B25+B26+B27+B28+B29</f>
        <v>5975</v>
      </c>
      <c r="C30" s="11">
        <f>C18+C19+C22+C23+C24+C25+C26+C27+C28+C29</f>
        <v>5975</v>
      </c>
      <c r="D30" s="9">
        <f t="shared" si="0"/>
        <v>2577</v>
      </c>
      <c r="E30" s="16">
        <f t="shared" si="9"/>
        <v>43.12970711297071</v>
      </c>
      <c r="F30" s="3">
        <f t="shared" si="2"/>
        <v>4811</v>
      </c>
      <c r="G30" s="18">
        <f t="shared" si="10"/>
        <v>18.668994955374465</v>
      </c>
      <c r="H30" s="11">
        <f>H18+H19+H22+H23+H24+H25+H26+H27+H28+H29</f>
        <v>2320</v>
      </c>
      <c r="I30" s="11">
        <f>I18+I19+I22+I23+I24+I25+I26+I27+I28+I29</f>
        <v>4378</v>
      </c>
      <c r="J30" s="21">
        <f t="shared" si="11"/>
        <v>18.870689655172413</v>
      </c>
      <c r="K30" s="11">
        <f>K18+K19+K22+K23+K24+K25+K26+K27+K28+K29</f>
        <v>90</v>
      </c>
      <c r="L30" s="11">
        <f>L18+L19+L22+L23+L24+L25+L26+L27+L28+L29</f>
        <v>159</v>
      </c>
      <c r="M30" s="17">
        <f t="shared" si="5"/>
        <v>17.666666666666664</v>
      </c>
      <c r="N30" s="11">
        <f>N18+N19+N22+N23+N24+N25+N26+N27+N28+N29</f>
        <v>167</v>
      </c>
      <c r="O30" s="11">
        <f>O18+O19+O22+O23+O24+O25+O26+O27+O28+O29</f>
        <v>274</v>
      </c>
      <c r="P30" s="17">
        <f t="shared" si="6"/>
        <v>16.407185628742514</v>
      </c>
      <c r="Q30" s="11">
        <f>Q18+Q19+Q22+Q23+Q24+Q25+Q26+Q27+Q28+Q29</f>
        <v>0</v>
      </c>
      <c r="R30" s="11">
        <f>R18+R19+R22+R23+R24+R25+R26+R27+R28+R29</f>
        <v>0</v>
      </c>
      <c r="S30" s="17" t="e">
        <f t="shared" si="7"/>
        <v>#DIV/0!</v>
      </c>
      <c r="T30" s="11">
        <f>T18+T19+T22+T23+T24+T25+T26+T27+T28+T29</f>
        <v>0</v>
      </c>
      <c r="U30" s="11">
        <f>U18+U19+U22+U23+U24+U25+U26+U27+U28+U29</f>
        <v>0</v>
      </c>
      <c r="V30" s="20" t="e">
        <f t="shared" si="8"/>
        <v>#DIV/0!</v>
      </c>
    </row>
    <row r="31" spans="1:22" ht="12.75">
      <c r="A31" s="29" t="s">
        <v>44</v>
      </c>
      <c r="B31" s="9">
        <v>2277</v>
      </c>
      <c r="C31" s="9">
        <v>2277</v>
      </c>
      <c r="D31" s="9">
        <f t="shared" si="0"/>
        <v>1330</v>
      </c>
      <c r="E31" s="16">
        <f>D31/C31*100</f>
        <v>58.41018884497146</v>
      </c>
      <c r="F31" s="3">
        <f t="shared" si="2"/>
        <v>1763</v>
      </c>
      <c r="G31" s="22">
        <f>F31/D31*10</f>
        <v>13.25563909774436</v>
      </c>
      <c r="H31" s="11">
        <v>700</v>
      </c>
      <c r="I31" s="11">
        <v>980</v>
      </c>
      <c r="J31" s="21">
        <f t="shared" si="11"/>
        <v>14</v>
      </c>
      <c r="K31" s="11">
        <v>360</v>
      </c>
      <c r="L31" s="11">
        <v>432</v>
      </c>
      <c r="M31" s="17">
        <f t="shared" si="5"/>
        <v>12</v>
      </c>
      <c r="N31" s="11">
        <v>270</v>
      </c>
      <c r="O31" s="11">
        <v>351</v>
      </c>
      <c r="P31" s="17">
        <f t="shared" si="6"/>
        <v>13</v>
      </c>
      <c r="Q31" s="11"/>
      <c r="R31" s="11"/>
      <c r="S31" s="17" t="e">
        <f t="shared" si="7"/>
        <v>#DIV/0!</v>
      </c>
      <c r="T31" s="11"/>
      <c r="U31" s="11"/>
      <c r="V31" s="20" t="e">
        <f t="shared" si="8"/>
        <v>#DIV/0!</v>
      </c>
    </row>
    <row r="32" spans="1:22" ht="12.75">
      <c r="A32" s="25" t="s">
        <v>45</v>
      </c>
      <c r="B32" s="11">
        <f>B17+B30+B31</f>
        <v>21142</v>
      </c>
      <c r="C32" s="11">
        <f>C17+C30+C31</f>
        <v>21142</v>
      </c>
      <c r="D32" s="11">
        <f t="shared" si="0"/>
        <v>11778</v>
      </c>
      <c r="E32" s="32">
        <f>D32/C32*100</f>
        <v>55.709015230347184</v>
      </c>
      <c r="F32" s="33">
        <f t="shared" si="2"/>
        <v>17568</v>
      </c>
      <c r="G32" s="22">
        <f>F32/D32*10</f>
        <v>14.91594498217015</v>
      </c>
      <c r="H32" s="11">
        <f>H17+H30+H31</f>
        <v>6622</v>
      </c>
      <c r="I32" s="11">
        <f>I17+I30+I31</f>
        <v>10217</v>
      </c>
      <c r="J32" s="34">
        <f t="shared" si="11"/>
        <v>15.428873452129267</v>
      </c>
      <c r="K32" s="11">
        <f>K17+K30+K31</f>
        <v>4029</v>
      </c>
      <c r="L32" s="11">
        <f>L17+L30+L31</f>
        <v>5578</v>
      </c>
      <c r="M32" s="34">
        <f t="shared" si="5"/>
        <v>13.844626458178208</v>
      </c>
      <c r="N32" s="11">
        <f>N17+N30+N31</f>
        <v>1127</v>
      </c>
      <c r="O32" s="11">
        <f>O17+O30+O31</f>
        <v>1773</v>
      </c>
      <c r="P32" s="34">
        <f t="shared" si="6"/>
        <v>15.732031943212068</v>
      </c>
      <c r="Q32" s="11">
        <f>Q17+Q30+Q31</f>
        <v>0</v>
      </c>
      <c r="R32" s="11">
        <f>R17+R30+R31</f>
        <v>0</v>
      </c>
      <c r="S32" s="34" t="e">
        <f t="shared" si="7"/>
        <v>#DIV/0!</v>
      </c>
      <c r="T32" s="11">
        <f>T17+T30+T31</f>
        <v>0</v>
      </c>
      <c r="U32" s="11">
        <f>U17+U30+U31</f>
        <v>0</v>
      </c>
      <c r="V32" s="35" t="e">
        <f t="shared" si="8"/>
        <v>#DIV/0!</v>
      </c>
    </row>
    <row r="33" spans="1:22" ht="12.75">
      <c r="A33" s="26" t="s">
        <v>46</v>
      </c>
      <c r="B33" s="31">
        <v>18989</v>
      </c>
      <c r="C33" s="6">
        <v>18989</v>
      </c>
      <c r="D33" s="6"/>
      <c r="E33" s="6"/>
      <c r="F33" s="6"/>
      <c r="G33" s="6"/>
      <c r="H33" s="6"/>
      <c r="I33" s="6"/>
      <c r="J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11" ht="12.7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</row>
    <row r="35" spans="1:22" ht="12.75">
      <c r="A35" s="48" t="s">
        <v>54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 t="s">
        <v>53</v>
      </c>
      <c r="M35" s="48"/>
      <c r="N35" s="48"/>
      <c r="O35" s="48"/>
      <c r="P35" s="48"/>
      <c r="Q35" s="48"/>
      <c r="R35" s="48"/>
      <c r="S35" s="48"/>
      <c r="T35" s="48"/>
      <c r="U35" s="48"/>
      <c r="V35" s="48"/>
    </row>
    <row r="36" spans="1:20" ht="12.75">
      <c r="A36" s="48" t="s">
        <v>55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N36" s="51" t="s">
        <v>33</v>
      </c>
      <c r="O36" s="51"/>
      <c r="P36" s="51"/>
      <c r="Q36" s="51"/>
      <c r="R36" s="51"/>
      <c r="S36" s="51"/>
      <c r="T36" s="51"/>
    </row>
    <row r="37" spans="1:20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N37" s="24"/>
      <c r="O37" s="24"/>
      <c r="P37" s="24"/>
      <c r="Q37" s="24"/>
      <c r="R37" s="24"/>
      <c r="S37" s="24"/>
      <c r="T37" s="24"/>
    </row>
    <row r="38" spans="1:20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N38" s="24"/>
      <c r="O38" s="24"/>
      <c r="P38" s="24"/>
      <c r="Q38" s="24"/>
      <c r="R38" s="24"/>
      <c r="S38" s="24"/>
      <c r="T38" s="24"/>
    </row>
    <row r="39" spans="1:11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</row>
    <row r="40" ht="12.75">
      <c r="K40" s="7"/>
    </row>
    <row r="41" ht="12.75">
      <c r="K41" s="7"/>
    </row>
    <row r="42" ht="12.75">
      <c r="K42" s="7"/>
    </row>
    <row r="43" spans="8:11" ht="12.75">
      <c r="H43" s="7"/>
      <c r="I43" s="7"/>
      <c r="K43" s="7"/>
    </row>
    <row r="44" ht="12.75">
      <c r="K44" s="7"/>
    </row>
    <row r="45" ht="12.75">
      <c r="K45" s="7"/>
    </row>
    <row r="46" ht="12.75">
      <c r="K46" s="7"/>
    </row>
    <row r="47" ht="12.75">
      <c r="K47" s="7"/>
    </row>
    <row r="48" ht="12.75">
      <c r="K48" s="7"/>
    </row>
  </sheetData>
  <mergeCells count="16">
    <mergeCell ref="A39:K39"/>
    <mergeCell ref="A35:K35"/>
    <mergeCell ref="A36:K36"/>
    <mergeCell ref="Q4:S4"/>
    <mergeCell ref="A34:K34"/>
    <mergeCell ref="A5:A6"/>
    <mergeCell ref="L35:V35"/>
    <mergeCell ref="N36:T36"/>
    <mergeCell ref="A2:V2"/>
    <mergeCell ref="T4:V4"/>
    <mergeCell ref="K4:M4"/>
    <mergeCell ref="B3:V3"/>
    <mergeCell ref="N4:P4"/>
    <mergeCell ref="B4:G4"/>
    <mergeCell ref="H4:J4"/>
    <mergeCell ref="A3:A4"/>
  </mergeCells>
  <printOptions/>
  <pageMargins left="0.2362204724409449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9" sqref="G1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42" sqref="D4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ARM</cp:lastModifiedBy>
  <cp:lastPrinted>2016-08-31T02:49:20Z</cp:lastPrinted>
  <dcterms:created xsi:type="dcterms:W3CDTF">2012-05-24T07:33:28Z</dcterms:created>
  <dcterms:modified xsi:type="dcterms:W3CDTF">2016-08-31T02:49:33Z</dcterms:modified>
  <cp:category/>
  <cp:version/>
  <cp:contentType/>
  <cp:contentStatus/>
</cp:coreProperties>
</file>